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defaultThemeVersion="124226"/>
  <mc:AlternateContent xmlns:mc="http://schemas.openxmlformats.org/markup-compatibility/2006">
    <mc:Choice Requires="x15">
      <x15ac:absPath xmlns:x15ac="http://schemas.microsoft.com/office/spreadsheetml/2010/11/ac" url="https://efif-my.sharepoint.com/personal/ekl_learnmark_dk/Documents/Åbne projektsvendeprøver/"/>
    </mc:Choice>
  </mc:AlternateContent>
  <xr:revisionPtr revIDLastSave="590" documentId="8_{8F70B739-C6D6-4EC0-A0B4-3B5733BDA066}" xr6:coauthVersionLast="47" xr6:coauthVersionMax="47" xr10:uidLastSave="{C9C28021-5860-417B-A6F2-6C7E3E7D86AA}"/>
  <bookViews>
    <workbookView xWindow="-28920" yWindow="-120" windowWidth="29040" windowHeight="15720" tabRatio="888" xr2:uid="{00000000-000D-0000-FFFF-FFFF00000000}"/>
  </bookViews>
  <sheets>
    <sheet name="Karakterskema" sheetId="5" r:id="rId1"/>
    <sheet name="Elev nr. 1" sheetId="3" r:id="rId2"/>
    <sheet name="Elev nr. 2" sheetId="4" r:id="rId3"/>
    <sheet name="Elev nr. 3" sheetId="6" r:id="rId4"/>
    <sheet name="Elev nr. 4" sheetId="7" r:id="rId5"/>
    <sheet name="Elev nr. 5" sheetId="8" r:id="rId6"/>
    <sheet name="Elev nr. 6" sheetId="9" r:id="rId7"/>
    <sheet name="Elev nr. 7" sheetId="10" r:id="rId8"/>
    <sheet name="Elev nr. 8" sheetId="11" r:id="rId9"/>
    <sheet name="Elev nr. 9" sheetId="12" r:id="rId10"/>
    <sheet name="Elev nr. 10" sheetId="13" r:id="rId11"/>
    <sheet name="Elev nr. 11" sheetId="14" r:id="rId12"/>
    <sheet name="Elev nr. 12" sheetId="15" r:id="rId13"/>
    <sheet name="Elev nr. 13" sheetId="16" r:id="rId14"/>
    <sheet name="Elev nr. 14" sheetId="17" r:id="rId15"/>
    <sheet name="Elev nr. 15" sheetId="19" r:id="rId16"/>
    <sheet name="Elev nr. 16" sheetId="20" r:id="rId17"/>
    <sheet name="Elev nr. 17" sheetId="21" r:id="rId18"/>
    <sheet name="Elev nr. 18" sheetId="22" r:id="rId19"/>
    <sheet name="Elev nr. 19" sheetId="23" r:id="rId20"/>
    <sheet name="Elev nr. 20" sheetId="24" r:id="rId21"/>
    <sheet name="Elev nr. 21" sheetId="25" r:id="rId22"/>
    <sheet name="Elev nr. 22" sheetId="26" r:id="rId23"/>
    <sheet name="Elev nr. 23" sheetId="27" r:id="rId24"/>
    <sheet name="Elev nr. 24" sheetId="28" r:id="rId25"/>
    <sheet name="Elev nr. 25" sheetId="29" r:id="rId26"/>
    <sheet name="Elev nr. 26" sheetId="30" r:id="rId27"/>
    <sheet name="Elev nr. 27" sheetId="31" r:id="rId28"/>
    <sheet name="Elev nr. 28" sheetId="32" r:id="rId29"/>
    <sheet name="Elev nr. 29" sheetId="33" r:id="rId30"/>
    <sheet name="Elev nr. 30" sheetId="34" r:id="rId31"/>
    <sheet name="Elev nr. 31" sheetId="40" r:id="rId32"/>
    <sheet name="Elev nr. 32" sheetId="39" r:id="rId33"/>
    <sheet name="Evaluering" sheetId="41" r:id="rId34"/>
  </sheets>
  <definedNames>
    <definedName name="_xlnm.Print_Area" localSheetId="1">'Elev nr. 1'!$A$1:$J$36</definedName>
    <definedName name="_xlnm.Print_Area" localSheetId="33">Evaluering!$A$1:$N$36</definedName>
    <definedName name="_xlnm.Print_Area" localSheetId="0">Karakterskema!$A$1:$H$41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41" l="1"/>
  <c r="A10" i="41"/>
  <c r="L4" i="41" l="1"/>
  <c r="M4" i="41" s="1"/>
  <c r="N4" i="41" s="1"/>
  <c r="L29" i="41"/>
  <c r="M29" i="41" s="1"/>
  <c r="N29" i="41" s="1"/>
  <c r="L30" i="41"/>
  <c r="M30" i="41" s="1"/>
  <c r="N30" i="41" s="1"/>
  <c r="L19" i="41"/>
  <c r="M19" i="41" s="1"/>
  <c r="N19" i="41" s="1"/>
  <c r="L20" i="41"/>
  <c r="M20" i="41" s="1"/>
  <c r="N20" i="41" s="1"/>
  <c r="L21" i="41"/>
  <c r="M21" i="41" s="1"/>
  <c r="N21" i="41" s="1"/>
  <c r="L22" i="41"/>
  <c r="M22" i="41" s="1"/>
  <c r="N22" i="41" s="1"/>
  <c r="L23" i="41"/>
  <c r="M23" i="41" s="1"/>
  <c r="N23" i="41" s="1"/>
  <c r="L24" i="41"/>
  <c r="M24" i="41" s="1"/>
  <c r="N24" i="41" s="1"/>
  <c r="L25" i="41"/>
  <c r="M25" i="41" s="1"/>
  <c r="N25" i="41" s="1"/>
  <c r="L26" i="41"/>
  <c r="M26" i="41" s="1"/>
  <c r="N26" i="41" s="1"/>
  <c r="L27" i="41"/>
  <c r="M27" i="41" s="1"/>
  <c r="N27" i="41" s="1"/>
  <c r="L28" i="41"/>
  <c r="M28" i="41" s="1"/>
  <c r="N28" i="41" s="1"/>
  <c r="L31" i="41"/>
  <c r="M31" i="41" s="1"/>
  <c r="N31" i="41" s="1"/>
  <c r="L32" i="41"/>
  <c r="M32" i="41" s="1"/>
  <c r="N32" i="41" s="1"/>
  <c r="L33" i="41"/>
  <c r="M33" i="41" s="1"/>
  <c r="N33" i="41" s="1"/>
  <c r="L5" i="41"/>
  <c r="L6" i="41"/>
  <c r="L7" i="41"/>
  <c r="M7" i="41" s="1"/>
  <c r="N7" i="41" s="1"/>
  <c r="L8" i="41"/>
  <c r="M8" i="41" s="1"/>
  <c r="N8" i="41" s="1"/>
  <c r="L9" i="41"/>
  <c r="M9" i="41" s="1"/>
  <c r="N9" i="41" s="1"/>
  <c r="L10" i="41"/>
  <c r="M10" i="41" s="1"/>
  <c r="N10" i="41" s="1"/>
  <c r="L11" i="41"/>
  <c r="M11" i="41" s="1"/>
  <c r="N11" i="41" s="1"/>
  <c r="L12" i="41"/>
  <c r="M12" i="41" s="1"/>
  <c r="N12" i="41" s="1"/>
  <c r="L13" i="41"/>
  <c r="M13" i="41" s="1"/>
  <c r="N13" i="41" s="1"/>
  <c r="L14" i="41"/>
  <c r="M14" i="41" s="1"/>
  <c r="N14" i="41" s="1"/>
  <c r="L15" i="41"/>
  <c r="M15" i="41" s="1"/>
  <c r="N15" i="41" s="1"/>
  <c r="L16" i="41"/>
  <c r="M16" i="41" s="1"/>
  <c r="N16" i="41" s="1"/>
  <c r="L17" i="41"/>
  <c r="M17" i="41" s="1"/>
  <c r="N17" i="41" s="1"/>
  <c r="L18" i="41"/>
  <c r="M18" i="41" s="1"/>
  <c r="N18" i="41" s="1"/>
  <c r="M6" i="41" l="1"/>
  <c r="N6" i="41" s="1"/>
  <c r="M5" i="41"/>
  <c r="N5" i="41" s="1"/>
  <c r="A4" i="41"/>
  <c r="A33" i="41"/>
  <c r="A6" i="41"/>
  <c r="A7" i="41"/>
  <c r="A8" i="41"/>
  <c r="A11" i="41"/>
  <c r="A12" i="41"/>
  <c r="A13" i="41"/>
  <c r="A14" i="41"/>
  <c r="A15" i="41"/>
  <c r="A16" i="41"/>
  <c r="A17" i="41"/>
  <c r="A18" i="41"/>
  <c r="A5" i="41"/>
  <c r="B4" i="41"/>
  <c r="B18" i="41"/>
  <c r="C18" i="41"/>
  <c r="B33" i="41"/>
  <c r="C33" i="41"/>
  <c r="C5" i="41"/>
  <c r="C6" i="41"/>
  <c r="C7" i="41"/>
  <c r="C8" i="41"/>
  <c r="C9" i="41"/>
  <c r="C10" i="41"/>
  <c r="C11" i="41"/>
  <c r="C12" i="41"/>
  <c r="C13" i="41"/>
  <c r="C14" i="41"/>
  <c r="C15" i="41"/>
  <c r="C16" i="41"/>
  <c r="C17" i="41"/>
  <c r="C4" i="41"/>
  <c r="C34" i="41"/>
  <c r="C35" i="41" s="1"/>
  <c r="B1" i="39" l="1"/>
  <c r="E4" i="39" s="1"/>
  <c r="B1" i="40"/>
  <c r="B1" i="34"/>
  <c r="B1" i="33"/>
  <c r="B1" i="32"/>
  <c r="B1" i="31"/>
  <c r="B1" i="30"/>
  <c r="B1" i="29"/>
  <c r="B1" i="28"/>
  <c r="B1" i="27"/>
  <c r="B1" i="26"/>
  <c r="B1" i="25"/>
  <c r="B1" i="24"/>
  <c r="B1" i="23"/>
  <c r="B1" i="22"/>
  <c r="B1" i="21"/>
  <c r="B1" i="20"/>
  <c r="B1" i="19"/>
  <c r="B1" i="17"/>
  <c r="B1" i="16"/>
  <c r="B1" i="15"/>
  <c r="B1" i="14"/>
  <c r="B1" i="13"/>
  <c r="B1" i="12"/>
  <c r="B1" i="11"/>
  <c r="B1" i="10"/>
  <c r="B1" i="9"/>
  <c r="B1" i="8"/>
  <c r="B1" i="7"/>
  <c r="B1" i="6"/>
  <c r="B1" i="4"/>
  <c r="B1" i="3"/>
  <c r="H1" i="40"/>
  <c r="H1" i="39"/>
  <c r="C6" i="6" l="1"/>
  <c r="E4" i="6"/>
  <c r="C17" i="6"/>
  <c r="C18" i="6" s="1"/>
  <c r="C19" i="6" s="1"/>
  <c r="E4" i="7"/>
  <c r="E4" i="4"/>
  <c r="D6" i="4"/>
  <c r="D7" i="4" s="1"/>
  <c r="D8" i="4" s="1"/>
  <c r="C6" i="8"/>
  <c r="E4" i="8"/>
  <c r="E4" i="21"/>
  <c r="D7" i="21"/>
  <c r="C7" i="21"/>
  <c r="E4" i="22"/>
  <c r="D7" i="22"/>
  <c r="D8" i="22" s="1"/>
  <c r="C7" i="22"/>
  <c r="E4" i="24"/>
  <c r="D7" i="24"/>
  <c r="C7" i="24"/>
  <c r="E4" i="23"/>
  <c r="D7" i="23"/>
  <c r="C7" i="23"/>
  <c r="E4" i="32"/>
  <c r="D7" i="32"/>
  <c r="C7" i="32"/>
  <c r="E4" i="17"/>
  <c r="D7" i="17"/>
  <c r="C7" i="17"/>
  <c r="E4" i="34"/>
  <c r="C7" i="34"/>
  <c r="D7" i="34"/>
  <c r="E4" i="33"/>
  <c r="E4" i="40"/>
  <c r="E4" i="31"/>
  <c r="E4" i="30"/>
  <c r="E4" i="29"/>
  <c r="E4" i="28"/>
  <c r="E4" i="27"/>
  <c r="E4" i="26"/>
  <c r="E4" i="25"/>
  <c r="E4" i="20"/>
  <c r="E4" i="19"/>
  <c r="E4" i="16"/>
  <c r="E4" i="15"/>
  <c r="E4" i="14"/>
  <c r="E4" i="13"/>
  <c r="E4" i="12"/>
  <c r="E4" i="11"/>
  <c r="E4" i="10"/>
  <c r="E4" i="9"/>
  <c r="C7" i="8"/>
  <c r="C8" i="8" s="1"/>
  <c r="E4" i="3"/>
  <c r="D6" i="3"/>
  <c r="D7" i="3" s="1"/>
  <c r="C6" i="3"/>
  <c r="C7" i="3" s="1"/>
  <c r="C8" i="3" s="1"/>
  <c r="C7" i="6"/>
  <c r="C8" i="6" s="1"/>
  <c r="C17" i="16"/>
  <c r="C18" i="16" s="1"/>
  <c r="C19" i="16" s="1"/>
  <c r="D6" i="21"/>
  <c r="D6" i="25"/>
  <c r="D7" i="25" s="1"/>
  <c r="D8" i="25" s="1"/>
  <c r="D6" i="29"/>
  <c r="D7" i="29" s="1"/>
  <c r="D8" i="29" s="1"/>
  <c r="D6" i="22"/>
  <c r="D17" i="30"/>
  <c r="D17" i="23"/>
  <c r="D6" i="31"/>
  <c r="D7" i="31" s="1"/>
  <c r="D8" i="31" s="1"/>
  <c r="A22" i="40"/>
  <c r="C17" i="17"/>
  <c r="C18" i="17" s="1"/>
  <c r="C19" i="17" s="1"/>
  <c r="C6" i="13"/>
  <c r="C7" i="13" s="1"/>
  <c r="C8" i="13" s="1"/>
  <c r="E1" i="12"/>
  <c r="C6" i="9"/>
  <c r="C7" i="9" s="1"/>
  <c r="E1" i="29"/>
  <c r="C6" i="12"/>
  <c r="C7" i="12" s="1"/>
  <c r="C8" i="12" s="1"/>
  <c r="C6" i="16"/>
  <c r="C7" i="16" s="1"/>
  <c r="C8" i="16" s="1"/>
  <c r="C6" i="17"/>
  <c r="C8" i="17" s="1"/>
  <c r="E1" i="6"/>
  <c r="C17" i="13"/>
  <c r="C18" i="13" s="1"/>
  <c r="C19" i="13" s="1"/>
  <c r="E1" i="25"/>
  <c r="E1" i="10"/>
  <c r="C6" i="19"/>
  <c r="C7" i="19" s="1"/>
  <c r="C8" i="19" s="1"/>
  <c r="C6" i="14"/>
  <c r="D6" i="23"/>
  <c r="E1" i="19"/>
  <c r="E1" i="33"/>
  <c r="C6" i="10"/>
  <c r="C17" i="12"/>
  <c r="C18" i="12" s="1"/>
  <c r="C19" i="12" s="1"/>
  <c r="E1" i="21"/>
  <c r="D17" i="21"/>
  <c r="D17" i="7"/>
  <c r="D18" i="7" s="1"/>
  <c r="D19" i="7" s="1"/>
  <c r="D6" i="7"/>
  <c r="D7" i="7" s="1"/>
  <c r="D17" i="11"/>
  <c r="D18" i="11" s="1"/>
  <c r="D19" i="11" s="1"/>
  <c r="D6" i="11"/>
  <c r="D17" i="15"/>
  <c r="D18" i="15" s="1"/>
  <c r="D19" i="15" s="1"/>
  <c r="C21" i="15" s="1"/>
  <c r="F15" i="15" s="1"/>
  <c r="D6" i="15"/>
  <c r="D7" i="15" s="1"/>
  <c r="C17" i="20"/>
  <c r="C18" i="20" s="1"/>
  <c r="C19" i="20" s="1"/>
  <c r="D17" i="20"/>
  <c r="D18" i="20" s="1"/>
  <c r="D19" i="20" s="1"/>
  <c r="D6" i="20"/>
  <c r="D7" i="20" s="1"/>
  <c r="C17" i="24"/>
  <c r="C18" i="24" s="1"/>
  <c r="C19" i="24" s="1"/>
  <c r="C6" i="24"/>
  <c r="C8" i="24" s="1"/>
  <c r="E1" i="24"/>
  <c r="C17" i="28"/>
  <c r="C18" i="28" s="1"/>
  <c r="C19" i="28" s="1"/>
  <c r="C6" i="28"/>
  <c r="C7" i="28" s="1"/>
  <c r="E1" i="28"/>
  <c r="C17" i="32"/>
  <c r="C18" i="32" s="1"/>
  <c r="C19" i="32" s="1"/>
  <c r="C6" i="32"/>
  <c r="D17" i="32"/>
  <c r="D18" i="32" s="1"/>
  <c r="D19" i="32" s="1"/>
  <c r="D6" i="32"/>
  <c r="D8" i="32" s="1"/>
  <c r="E1" i="32"/>
  <c r="D17" i="39"/>
  <c r="D18" i="39" s="1"/>
  <c r="D19" i="39" s="1"/>
  <c r="D6" i="39"/>
  <c r="E1" i="39"/>
  <c r="C17" i="39"/>
  <c r="C18" i="39" s="1"/>
  <c r="C19" i="39" s="1"/>
  <c r="E1" i="15"/>
  <c r="C6" i="11"/>
  <c r="C17" i="11"/>
  <c r="C18" i="11" s="1"/>
  <c r="C19" i="11" s="1"/>
  <c r="D6" i="24"/>
  <c r="D17" i="4"/>
  <c r="D18" i="4" s="1"/>
  <c r="D19" i="4" s="1"/>
  <c r="D17" i="13"/>
  <c r="D18" i="13" s="1"/>
  <c r="D19" i="13" s="1"/>
  <c r="D6" i="13"/>
  <c r="D7" i="13" s="1"/>
  <c r="E1" i="13"/>
  <c r="D17" i="17"/>
  <c r="D18" i="17" s="1"/>
  <c r="D19" i="17" s="1"/>
  <c r="D6" i="17"/>
  <c r="D8" i="17" s="1"/>
  <c r="E1" i="17"/>
  <c r="C17" i="22"/>
  <c r="C18" i="22" s="1"/>
  <c r="C19" i="22" s="1"/>
  <c r="C6" i="22"/>
  <c r="E1" i="22"/>
  <c r="C17" i="26"/>
  <c r="C18" i="26" s="1"/>
  <c r="C19" i="26" s="1"/>
  <c r="C6" i="26"/>
  <c r="E1" i="26"/>
  <c r="C17" i="30"/>
  <c r="C18" i="30" s="1"/>
  <c r="C19" i="30" s="1"/>
  <c r="C6" i="30"/>
  <c r="C7" i="30" s="1"/>
  <c r="D18" i="30"/>
  <c r="D19" i="30" s="1"/>
  <c r="C20" i="30" s="1"/>
  <c r="E1" i="30"/>
  <c r="C17" i="34"/>
  <c r="C18" i="34" s="1"/>
  <c r="C19" i="34" s="1"/>
  <c r="C6" i="34"/>
  <c r="D17" i="34"/>
  <c r="D6" i="34"/>
  <c r="E1" i="34"/>
  <c r="C6" i="7"/>
  <c r="C7" i="7" s="1"/>
  <c r="C6" i="4"/>
  <c r="C6" i="15"/>
  <c r="C6" i="20"/>
  <c r="D17" i="22"/>
  <c r="D18" i="22" s="1"/>
  <c r="D19" i="22" s="1"/>
  <c r="D17" i="24"/>
  <c r="D18" i="24" s="1"/>
  <c r="D19" i="24" s="1"/>
  <c r="D6" i="30"/>
  <c r="D17" i="6"/>
  <c r="D18" i="6" s="1"/>
  <c r="D19" i="6" s="1"/>
  <c r="D6" i="6"/>
  <c r="D17" i="10"/>
  <c r="D18" i="10" s="1"/>
  <c r="D19" i="10" s="1"/>
  <c r="D6" i="10"/>
  <c r="D7" i="10" s="1"/>
  <c r="D17" i="14"/>
  <c r="D18" i="14" s="1"/>
  <c r="D19" i="14" s="1"/>
  <c r="D6" i="14"/>
  <c r="D17" i="19"/>
  <c r="D18" i="19" s="1"/>
  <c r="D19" i="19" s="1"/>
  <c r="D6" i="19"/>
  <c r="D7" i="19" s="1"/>
  <c r="C17" i="23"/>
  <c r="C18" i="23" s="1"/>
  <c r="C19" i="23" s="1"/>
  <c r="C6" i="23"/>
  <c r="D18" i="23"/>
  <c r="D19" i="23" s="1"/>
  <c r="C17" i="27"/>
  <c r="C18" i="27" s="1"/>
  <c r="C19" i="27" s="1"/>
  <c r="C6" i="27"/>
  <c r="C7" i="27" s="1"/>
  <c r="D17" i="31"/>
  <c r="D18" i="31" s="1"/>
  <c r="D19" i="31" s="1"/>
  <c r="C6" i="31"/>
  <c r="C7" i="31" s="1"/>
  <c r="C8" i="31" s="1"/>
  <c r="C17" i="31"/>
  <c r="C18" i="31" s="1"/>
  <c r="C19" i="31" s="1"/>
  <c r="D17" i="40"/>
  <c r="D18" i="40" s="1"/>
  <c r="D19" i="40" s="1"/>
  <c r="D6" i="40"/>
  <c r="E1" i="7"/>
  <c r="E1" i="14"/>
  <c r="E1" i="20"/>
  <c r="E1" i="27"/>
  <c r="E1" i="40"/>
  <c r="C17" i="7"/>
  <c r="C18" i="7" s="1"/>
  <c r="C19" i="7" s="1"/>
  <c r="C17" i="4"/>
  <c r="C18" i="4" s="1"/>
  <c r="C19" i="4" s="1"/>
  <c r="C17" i="14"/>
  <c r="C18" i="14" s="1"/>
  <c r="C19" i="14" s="1"/>
  <c r="C17" i="19"/>
  <c r="C18" i="19" s="1"/>
  <c r="C19" i="19" s="1"/>
  <c r="D6" i="26"/>
  <c r="D6" i="27"/>
  <c r="D6" i="28"/>
  <c r="C17" i="40"/>
  <c r="C18" i="40" s="1"/>
  <c r="C19" i="40" s="1"/>
  <c r="D18" i="34"/>
  <c r="D19" i="34" s="1"/>
  <c r="A22" i="39"/>
  <c r="D17" i="3"/>
  <c r="D18" i="3" s="1"/>
  <c r="D19" i="3" s="1"/>
  <c r="D8" i="3"/>
  <c r="E1" i="3"/>
  <c r="D17" i="8"/>
  <c r="D18" i="8" s="1"/>
  <c r="D19" i="8" s="1"/>
  <c r="D6" i="8"/>
  <c r="E1" i="8"/>
  <c r="D17" i="12"/>
  <c r="D18" i="12" s="1"/>
  <c r="D19" i="12" s="1"/>
  <c r="D6" i="12"/>
  <c r="D17" i="16"/>
  <c r="D18" i="16" s="1"/>
  <c r="D19" i="16" s="1"/>
  <c r="D6" i="16"/>
  <c r="C17" i="21"/>
  <c r="C18" i="21" s="1"/>
  <c r="C19" i="21" s="1"/>
  <c r="D8" i="21"/>
  <c r="D18" i="21"/>
  <c r="D19" i="21" s="1"/>
  <c r="C6" i="21"/>
  <c r="C8" i="21" s="1"/>
  <c r="C6" i="25"/>
  <c r="C17" i="25"/>
  <c r="C18" i="25" s="1"/>
  <c r="C19" i="25" s="1"/>
  <c r="D17" i="25"/>
  <c r="D18" i="25" s="1"/>
  <c r="D19" i="25" s="1"/>
  <c r="C6" i="29"/>
  <c r="C7" i="29" s="1"/>
  <c r="C17" i="29"/>
  <c r="C18" i="29" s="1"/>
  <c r="C19" i="29" s="1"/>
  <c r="D17" i="29"/>
  <c r="D18" i="29" s="1"/>
  <c r="D19" i="29" s="1"/>
  <c r="C17" i="33"/>
  <c r="C18" i="33" s="1"/>
  <c r="C19" i="33" s="1"/>
  <c r="C6" i="33"/>
  <c r="C7" i="33" s="1"/>
  <c r="D17" i="33"/>
  <c r="D18" i="33" s="1"/>
  <c r="D19" i="33" s="1"/>
  <c r="D6" i="33"/>
  <c r="E1" i="4"/>
  <c r="E1" i="11"/>
  <c r="E1" i="16"/>
  <c r="E1" i="23"/>
  <c r="E1" i="31"/>
  <c r="C17" i="8"/>
  <c r="C18" i="8" s="1"/>
  <c r="C19" i="8" s="1"/>
  <c r="C17" i="3"/>
  <c r="C18" i="3" s="1"/>
  <c r="C17" i="10"/>
  <c r="C18" i="10" s="1"/>
  <c r="C19" i="10" s="1"/>
  <c r="C17" i="15"/>
  <c r="C18" i="15" s="1"/>
  <c r="C19" i="15" s="1"/>
  <c r="D17" i="26"/>
  <c r="D18" i="26" s="1"/>
  <c r="D19" i="26" s="1"/>
  <c r="D17" i="27"/>
  <c r="D18" i="27" s="1"/>
  <c r="D19" i="27" s="1"/>
  <c r="D17" i="28"/>
  <c r="D18" i="28" s="1"/>
  <c r="D19" i="28" s="1"/>
  <c r="C6" i="40"/>
  <c r="C6" i="39"/>
  <c r="D17" i="9"/>
  <c r="D18" i="9" s="1"/>
  <c r="C17" i="9"/>
  <c r="C18" i="9" s="1"/>
  <c r="E1" i="9"/>
  <c r="D6" i="9"/>
  <c r="D7" i="9" s="1"/>
  <c r="D8" i="34" l="1"/>
  <c r="C8" i="22"/>
  <c r="C8" i="34"/>
  <c r="C10" i="34" s="1"/>
  <c r="E7" i="34" s="1"/>
  <c r="C8" i="23"/>
  <c r="C8" i="7"/>
  <c r="C9" i="7" s="1"/>
  <c r="D8" i="7"/>
  <c r="C10" i="7" s="1"/>
  <c r="D8" i="23"/>
  <c r="C7" i="4"/>
  <c r="C8" i="4" s="1"/>
  <c r="D8" i="24"/>
  <c r="C8" i="32"/>
  <c r="C8" i="33"/>
  <c r="D7" i="33"/>
  <c r="D8" i="33" s="1"/>
  <c r="C7" i="40"/>
  <c r="C8" i="40" s="1"/>
  <c r="D7" i="40"/>
  <c r="D8" i="40" s="1"/>
  <c r="D7" i="39"/>
  <c r="D8" i="39" s="1"/>
  <c r="C7" i="39"/>
  <c r="C8" i="39" s="1"/>
  <c r="D7" i="30"/>
  <c r="D8" i="30" s="1"/>
  <c r="C8" i="30"/>
  <c r="C8" i="29"/>
  <c r="D7" i="28"/>
  <c r="D8" i="28" s="1"/>
  <c r="C8" i="28"/>
  <c r="D7" i="27"/>
  <c r="D8" i="27" s="1"/>
  <c r="C8" i="27"/>
  <c r="C7" i="26"/>
  <c r="C8" i="26" s="1"/>
  <c r="D7" i="26"/>
  <c r="D8" i="26" s="1"/>
  <c r="C7" i="25"/>
  <c r="C8" i="25" s="1"/>
  <c r="C7" i="20"/>
  <c r="C8" i="20" s="1"/>
  <c r="D8" i="20"/>
  <c r="D8" i="19"/>
  <c r="C10" i="19" s="1"/>
  <c r="F17" i="19" s="1"/>
  <c r="D7" i="16"/>
  <c r="D8" i="16" s="1"/>
  <c r="D8" i="15"/>
  <c r="C7" i="15"/>
  <c r="C8" i="15" s="1"/>
  <c r="C7" i="14"/>
  <c r="C8" i="14" s="1"/>
  <c r="D7" i="14"/>
  <c r="D8" i="14" s="1"/>
  <c r="D8" i="13"/>
  <c r="C10" i="13" s="1"/>
  <c r="F17" i="13" s="1"/>
  <c r="D7" i="12"/>
  <c r="D8" i="12" s="1"/>
  <c r="C20" i="11"/>
  <c r="D7" i="11"/>
  <c r="D8" i="11" s="1"/>
  <c r="C7" i="11"/>
  <c r="C8" i="11" s="1"/>
  <c r="C7" i="10"/>
  <c r="C8" i="10" s="1"/>
  <c r="C10" i="10" s="1"/>
  <c r="D8" i="10"/>
  <c r="D8" i="9"/>
  <c r="D7" i="8"/>
  <c r="D8" i="8" s="1"/>
  <c r="C10" i="3"/>
  <c r="F17" i="3" s="1"/>
  <c r="C21" i="6"/>
  <c r="F15" i="6" s="1"/>
  <c r="C20" i="6"/>
  <c r="D7" i="6"/>
  <c r="D8" i="6" s="1"/>
  <c r="C21" i="7"/>
  <c r="F15" i="7" s="1"/>
  <c r="C9" i="29"/>
  <c r="C20" i="33"/>
  <c r="C9" i="31"/>
  <c r="C21" i="24"/>
  <c r="F15" i="24" s="1"/>
  <c r="F17" i="34"/>
  <c r="C9" i="17"/>
  <c r="C21" i="8"/>
  <c r="F15" i="8" s="1"/>
  <c r="C20" i="8"/>
  <c r="C21" i="4"/>
  <c r="F15" i="4" s="1"/>
  <c r="C21" i="39"/>
  <c r="F15" i="39" s="1"/>
  <c r="C20" i="39"/>
  <c r="C21" i="40"/>
  <c r="F15" i="40" s="1"/>
  <c r="C20" i="40"/>
  <c r="C10" i="23"/>
  <c r="F17" i="23" s="1"/>
  <c r="C9" i="3"/>
  <c r="C20" i="15"/>
  <c r="C10" i="31"/>
  <c r="C20" i="10"/>
  <c r="C9" i="21"/>
  <c r="C20" i="22"/>
  <c r="C21" i="11"/>
  <c r="F15" i="11" s="1"/>
  <c r="C9" i="32"/>
  <c r="C20" i="24"/>
  <c r="C20" i="21"/>
  <c r="C9" i="23"/>
  <c r="C21" i="30"/>
  <c r="F15" i="30" s="1"/>
  <c r="C20" i="20"/>
  <c r="C20" i="26"/>
  <c r="C20" i="4"/>
  <c r="C21" i="26"/>
  <c r="F15" i="26" s="1"/>
  <c r="C9" i="22"/>
  <c r="C20" i="19"/>
  <c r="C21" i="19"/>
  <c r="F15" i="19" s="1"/>
  <c r="C21" i="12"/>
  <c r="F15" i="12" s="1"/>
  <c r="C20" i="12"/>
  <c r="C21" i="16"/>
  <c r="F15" i="16" s="1"/>
  <c r="C20" i="16"/>
  <c r="C21" i="14"/>
  <c r="F15" i="14" s="1"/>
  <c r="C20" i="14"/>
  <c r="C21" i="28"/>
  <c r="F15" i="28" s="1"/>
  <c r="C20" i="28"/>
  <c r="C22" i="34"/>
  <c r="H39" i="5" s="1"/>
  <c r="C10" i="21"/>
  <c r="F17" i="21" s="1"/>
  <c r="C20" i="29"/>
  <c r="C20" i="25"/>
  <c r="C21" i="25"/>
  <c r="F15" i="25" s="1"/>
  <c r="C20" i="27"/>
  <c r="C21" i="27"/>
  <c r="F15" i="27" s="1"/>
  <c r="C20" i="23"/>
  <c r="C21" i="23"/>
  <c r="F15" i="23" s="1"/>
  <c r="F19" i="23" s="1"/>
  <c r="C21" i="20"/>
  <c r="F15" i="20" s="1"/>
  <c r="C20" i="32"/>
  <c r="C21" i="31"/>
  <c r="F15" i="31" s="1"/>
  <c r="C9" i="19"/>
  <c r="C21" i="10"/>
  <c r="F15" i="10" s="1"/>
  <c r="C9" i="34"/>
  <c r="C10" i="22"/>
  <c r="F17" i="22" s="1"/>
  <c r="C10" i="17"/>
  <c r="F17" i="17" s="1"/>
  <c r="C10" i="32"/>
  <c r="F17" i="32" s="1"/>
  <c r="C9" i="24"/>
  <c r="C21" i="32"/>
  <c r="F15" i="32" s="1"/>
  <c r="C21" i="17"/>
  <c r="F15" i="17" s="1"/>
  <c r="F19" i="17" s="1"/>
  <c r="C20" i="17"/>
  <c r="C21" i="33"/>
  <c r="F15" i="33" s="1"/>
  <c r="C21" i="29"/>
  <c r="F15" i="29" s="1"/>
  <c r="C21" i="21"/>
  <c r="F15" i="21" s="1"/>
  <c r="F19" i="21" s="1"/>
  <c r="C9" i="13"/>
  <c r="C20" i="31"/>
  <c r="C21" i="34"/>
  <c r="F15" i="34" s="1"/>
  <c r="F19" i="34" s="1"/>
  <c r="C20" i="34"/>
  <c r="C10" i="24"/>
  <c r="F17" i="24" s="1"/>
  <c r="C21" i="13"/>
  <c r="F15" i="13" s="1"/>
  <c r="C20" i="13"/>
  <c r="C21" i="22"/>
  <c r="F15" i="22" s="1"/>
  <c r="F19" i="22" s="1"/>
  <c r="C10" i="29"/>
  <c r="F17" i="29" s="1"/>
  <c r="C19" i="3"/>
  <c r="C20" i="3" s="1"/>
  <c r="C20" i="7"/>
  <c r="A22" i="34"/>
  <c r="A22" i="33"/>
  <c r="A22" i="32"/>
  <c r="A22" i="31"/>
  <c r="A22" i="30"/>
  <c r="A22" i="28"/>
  <c r="A22" i="26"/>
  <c r="A22" i="24"/>
  <c r="A22" i="20"/>
  <c r="A22" i="15"/>
  <c r="A22" i="14"/>
  <c r="A22" i="12"/>
  <c r="A22" i="11"/>
  <c r="H1" i="34"/>
  <c r="H1" i="33"/>
  <c r="H1" i="32"/>
  <c r="H1" i="31"/>
  <c r="H1" i="30"/>
  <c r="A22" i="29"/>
  <c r="H1" i="29"/>
  <c r="H1" i="28"/>
  <c r="A22" i="27"/>
  <c r="H1" i="27"/>
  <c r="H1" i="26"/>
  <c r="A22" i="25"/>
  <c r="H1" i="25"/>
  <c r="H1" i="24"/>
  <c r="A22" i="23"/>
  <c r="H1" i="23"/>
  <c r="H1" i="22"/>
  <c r="A22" i="21"/>
  <c r="H1" i="21"/>
  <c r="H1" i="20"/>
  <c r="A22" i="19"/>
  <c r="H1" i="19"/>
  <c r="A22" i="17"/>
  <c r="H1" i="17"/>
  <c r="A22" i="16"/>
  <c r="H1" i="16"/>
  <c r="H1" i="15"/>
  <c r="H1" i="14"/>
  <c r="A22" i="13"/>
  <c r="H1" i="13"/>
  <c r="H1" i="12"/>
  <c r="H1" i="11"/>
  <c r="A22" i="10"/>
  <c r="H1" i="10"/>
  <c r="A22" i="9"/>
  <c r="D19" i="9"/>
  <c r="C19" i="9"/>
  <c r="C8" i="9"/>
  <c r="C10" i="9" s="1"/>
  <c r="F17" i="9" s="1"/>
  <c r="H1" i="9"/>
  <c r="H1" i="8"/>
  <c r="H1" i="7"/>
  <c r="H1" i="6"/>
  <c r="C9" i="4" l="1"/>
  <c r="C10" i="4"/>
  <c r="F17" i="4" s="1"/>
  <c r="C10" i="33"/>
  <c r="C9" i="33"/>
  <c r="C10" i="40"/>
  <c r="F17" i="40" s="1"/>
  <c r="F40" i="5" s="1"/>
  <c r="C9" i="40"/>
  <c r="C9" i="39"/>
  <c r="C10" i="39"/>
  <c r="F17" i="39" s="1"/>
  <c r="C9" i="30"/>
  <c r="C10" i="30"/>
  <c r="F17" i="30" s="1"/>
  <c r="F19" i="30" s="1"/>
  <c r="C9" i="28"/>
  <c r="C10" i="28"/>
  <c r="C9" i="27"/>
  <c r="C10" i="27"/>
  <c r="F17" i="27" s="1"/>
  <c r="C9" i="26"/>
  <c r="C10" i="26"/>
  <c r="F17" i="26" s="1"/>
  <c r="F19" i="26" s="1"/>
  <c r="C9" i="25"/>
  <c r="C10" i="25"/>
  <c r="F17" i="25" s="1"/>
  <c r="C10" i="20"/>
  <c r="F17" i="20" s="1"/>
  <c r="C9" i="20"/>
  <c r="F19" i="20"/>
  <c r="C10" i="16"/>
  <c r="F17" i="16" s="1"/>
  <c r="F19" i="16" s="1"/>
  <c r="C9" i="16"/>
  <c r="C9" i="15"/>
  <c r="C10" i="15"/>
  <c r="C22" i="15" s="1"/>
  <c r="H21" i="5" s="1"/>
  <c r="C9" i="14"/>
  <c r="C10" i="14"/>
  <c r="F19" i="13"/>
  <c r="C10" i="12"/>
  <c r="C9" i="12"/>
  <c r="C9" i="11"/>
  <c r="C10" i="11"/>
  <c r="C9" i="10"/>
  <c r="C10" i="8"/>
  <c r="C9" i="8"/>
  <c r="C9" i="6"/>
  <c r="C10" i="6"/>
  <c r="F17" i="6" s="1"/>
  <c r="F19" i="6" s="1"/>
  <c r="E7" i="14"/>
  <c r="E7" i="25"/>
  <c r="C22" i="23"/>
  <c r="H28" i="5" s="1"/>
  <c r="E7" i="23"/>
  <c r="F19" i="32"/>
  <c r="C22" i="28"/>
  <c r="H33" i="5" s="1"/>
  <c r="F17" i="28"/>
  <c r="E7" i="31"/>
  <c r="F17" i="31"/>
  <c r="F19" i="24"/>
  <c r="F19" i="25"/>
  <c r="F19" i="19"/>
  <c r="C22" i="33"/>
  <c r="H38" i="5" s="1"/>
  <c r="F17" i="33"/>
  <c r="F19" i="33" s="1"/>
  <c r="F19" i="40"/>
  <c r="G40" i="5" s="1"/>
  <c r="F19" i="29"/>
  <c r="F19" i="27"/>
  <c r="C22" i="31"/>
  <c r="H36" i="5" s="1"/>
  <c r="F19" i="31"/>
  <c r="F19" i="28"/>
  <c r="F19" i="39"/>
  <c r="F17" i="15"/>
  <c r="F19" i="15" s="1"/>
  <c r="C22" i="11"/>
  <c r="H17" i="5" s="1"/>
  <c r="F17" i="11"/>
  <c r="F19" i="11" s="1"/>
  <c r="E7" i="10"/>
  <c r="F17" i="10"/>
  <c r="F19" i="10" s="1"/>
  <c r="C22" i="10"/>
  <c r="H16" i="5" s="1"/>
  <c r="F17" i="7"/>
  <c r="F19" i="7" s="1"/>
  <c r="C22" i="7" s="1"/>
  <c r="F19" i="4"/>
  <c r="C22" i="39"/>
  <c r="E7" i="39"/>
  <c r="E41" i="5"/>
  <c r="E40" i="5"/>
  <c r="E7" i="40"/>
  <c r="C22" i="40"/>
  <c r="H40" i="5" s="1"/>
  <c r="E7" i="28"/>
  <c r="E7" i="33"/>
  <c r="E7" i="11"/>
  <c r="E7" i="19"/>
  <c r="C22" i="19"/>
  <c r="H24" i="5" s="1"/>
  <c r="E7" i="29"/>
  <c r="C22" i="29"/>
  <c r="H34" i="5" s="1"/>
  <c r="C22" i="24"/>
  <c r="H29" i="5" s="1"/>
  <c r="E7" i="24"/>
  <c r="E7" i="32"/>
  <c r="C22" i="32"/>
  <c r="H37" i="5" s="1"/>
  <c r="E7" i="16"/>
  <c r="C22" i="16"/>
  <c r="H22" i="5" s="1"/>
  <c r="E7" i="30"/>
  <c r="C22" i="21"/>
  <c r="H26" i="5" s="1"/>
  <c r="E7" i="21"/>
  <c r="E7" i="17"/>
  <c r="C22" i="17"/>
  <c r="H23" i="5" s="1"/>
  <c r="C22" i="20"/>
  <c r="H25" i="5" s="1"/>
  <c r="E7" i="20"/>
  <c r="C22" i="22"/>
  <c r="H27" i="5" s="1"/>
  <c r="E7" i="22"/>
  <c r="C22" i="13"/>
  <c r="H19" i="5" s="1"/>
  <c r="E7" i="13"/>
  <c r="C21" i="3"/>
  <c r="F15" i="3" s="1"/>
  <c r="E10" i="5" s="1"/>
  <c r="C21" i="9"/>
  <c r="F15" i="9" s="1"/>
  <c r="F19" i="9" s="1"/>
  <c r="C22" i="9" s="1"/>
  <c r="C20" i="9"/>
  <c r="C9" i="9"/>
  <c r="H41" i="5"/>
  <c r="A22" i="22"/>
  <c r="E7" i="6" l="1"/>
  <c r="C22" i="30"/>
  <c r="H35" i="5" s="1"/>
  <c r="C22" i="27"/>
  <c r="H32" i="5" s="1"/>
  <c r="E7" i="27"/>
  <c r="E7" i="26"/>
  <c r="C22" i="26"/>
  <c r="H31" i="5" s="1"/>
  <c r="C22" i="25"/>
  <c r="H30" i="5" s="1"/>
  <c r="E7" i="15"/>
  <c r="F17" i="14"/>
  <c r="F19" i="14" s="1"/>
  <c r="C22" i="14"/>
  <c r="H20" i="5" s="1"/>
  <c r="F17" i="12"/>
  <c r="F19" i="12" s="1"/>
  <c r="C22" i="12"/>
  <c r="H18" i="5" s="1"/>
  <c r="E7" i="12"/>
  <c r="F17" i="8"/>
  <c r="F19" i="8" s="1"/>
  <c r="E7" i="8" s="1"/>
  <c r="E7" i="9"/>
  <c r="F19" i="3"/>
  <c r="E7" i="7"/>
  <c r="C22" i="6"/>
  <c r="H12" i="5" s="1"/>
  <c r="F41" i="5"/>
  <c r="G41" i="5"/>
  <c r="E17" i="5"/>
  <c r="E19" i="5"/>
  <c r="E21" i="5"/>
  <c r="E23" i="5"/>
  <c r="E25" i="5"/>
  <c r="E27" i="5"/>
  <c r="E29" i="5"/>
  <c r="E31" i="5"/>
  <c r="E33" i="5"/>
  <c r="E35" i="5"/>
  <c r="E37" i="5"/>
  <c r="E39" i="5"/>
  <c r="E16" i="5"/>
  <c r="E18" i="5"/>
  <c r="G20" i="5"/>
  <c r="E20" i="5"/>
  <c r="E22" i="5"/>
  <c r="E24" i="5"/>
  <c r="G24" i="5"/>
  <c r="E26" i="5"/>
  <c r="E28" i="5"/>
  <c r="E30" i="5"/>
  <c r="E32" i="5"/>
  <c r="E34" i="5"/>
  <c r="E36" i="5"/>
  <c r="E38" i="5"/>
  <c r="E12" i="5"/>
  <c r="E15" i="5"/>
  <c r="H13" i="5"/>
  <c r="E13" i="5"/>
  <c r="A22" i="6"/>
  <c r="F39" i="5"/>
  <c r="F38" i="5"/>
  <c r="F37" i="5"/>
  <c r="F36" i="5"/>
  <c r="F35" i="5"/>
  <c r="F34" i="5"/>
  <c r="F33" i="5"/>
  <c r="F32" i="5"/>
  <c r="F31" i="5"/>
  <c r="F30" i="5"/>
  <c r="F29" i="5"/>
  <c r="F28" i="5"/>
  <c r="F27" i="5"/>
  <c r="F26" i="5"/>
  <c r="F25" i="5"/>
  <c r="F24" i="5"/>
  <c r="F23" i="5"/>
  <c r="F22" i="5"/>
  <c r="F21" i="5"/>
  <c r="F20" i="5"/>
  <c r="F19" i="5"/>
  <c r="F18" i="5"/>
  <c r="F17" i="5"/>
  <c r="F16" i="5"/>
  <c r="G13" i="5"/>
  <c r="F12" i="5"/>
  <c r="C22" i="8" l="1"/>
  <c r="H14" i="5" s="1"/>
  <c r="G36" i="5"/>
  <c r="G28" i="5"/>
  <c r="G12" i="5"/>
  <c r="G32" i="5"/>
  <c r="G16" i="5"/>
  <c r="G21" i="5"/>
  <c r="G17" i="5"/>
  <c r="G37" i="5"/>
  <c r="G33" i="5"/>
  <c r="G29" i="5"/>
  <c r="G25" i="5"/>
  <c r="G38" i="5"/>
  <c r="G26" i="5"/>
  <c r="G39" i="5"/>
  <c r="G35" i="5"/>
  <c r="G31" i="5"/>
  <c r="G23" i="5"/>
  <c r="G34" i="5"/>
  <c r="G30" i="5"/>
  <c r="G22" i="5"/>
  <c r="G18" i="5"/>
  <c r="G27" i="5"/>
  <c r="G19" i="5"/>
  <c r="F13" i="5"/>
  <c r="F15" i="5"/>
  <c r="A22" i="7"/>
  <c r="G14" i="5"/>
  <c r="F14" i="5"/>
  <c r="E14" i="5"/>
  <c r="G15" i="5" l="1"/>
  <c r="H15" i="5"/>
  <c r="A22" i="8"/>
  <c r="H1" i="4" l="1"/>
  <c r="H1" i="3"/>
  <c r="B11" i="5"/>
  <c r="B12" i="5" l="1"/>
  <c r="B5" i="41"/>
  <c r="A22" i="4"/>
  <c r="A22" i="3"/>
  <c r="B13" i="5" l="1"/>
  <c r="B6" i="41"/>
  <c r="E11" i="5"/>
  <c r="E7" i="4"/>
  <c r="B14" i="5" l="1"/>
  <c r="B7" i="41"/>
  <c r="C22" i="4"/>
  <c r="C22" i="3"/>
  <c r="F11" i="5"/>
  <c r="F10" i="5"/>
  <c r="B15" i="5" l="1"/>
  <c r="B8" i="41"/>
  <c r="H10" i="5"/>
  <c r="E7" i="3"/>
  <c r="G10" i="5"/>
  <c r="H11" i="5"/>
  <c r="G11" i="5"/>
  <c r="B16" i="5" l="1"/>
  <c r="B9" i="41"/>
  <c r="B17" i="5" l="1"/>
  <c r="B10" i="41"/>
  <c r="B18" i="5" l="1"/>
  <c r="B11" i="41"/>
  <c r="B19" i="5" l="1"/>
  <c r="B12" i="41"/>
  <c r="B20" i="5" l="1"/>
  <c r="B13" i="41"/>
  <c r="B21" i="5" l="1"/>
  <c r="B14" i="41"/>
  <c r="B22" i="5" l="1"/>
  <c r="B15" i="41"/>
  <c r="B23" i="5" l="1"/>
  <c r="B16" i="41"/>
  <c r="B24" i="5" l="1"/>
  <c r="B17" i="41"/>
  <c r="B25" i="5" l="1"/>
  <c r="B26" i="5" l="1"/>
  <c r="B27" i="5" l="1"/>
  <c r="B28" i="5" l="1"/>
  <c r="B29" i="5" l="1"/>
  <c r="B30" i="5" l="1"/>
  <c r="B31" i="5" l="1"/>
  <c r="B32" i="5" l="1"/>
  <c r="B33" i="5" l="1"/>
  <c r="B34" i="5" l="1"/>
  <c r="B35" i="5" l="1"/>
  <c r="B36" i="5" l="1"/>
  <c r="B37" i="5" l="1"/>
  <c r="B38" i="5" l="1"/>
  <c r="B39" i="5" l="1"/>
  <c r="B40" i="5" l="1"/>
  <c r="B41" i="5" s="1"/>
</calcChain>
</file>

<file path=xl/sharedStrings.xml><?xml version="1.0" encoding="utf-8"?>
<sst xmlns="http://schemas.openxmlformats.org/spreadsheetml/2006/main" count="1831" uniqueCount="104">
  <si>
    <t>Mundtlig fremstilling</t>
  </si>
  <si>
    <t>Helhedsindtryk</t>
  </si>
  <si>
    <t>Fliseteknik</t>
  </si>
  <si>
    <t>Murerteknik</t>
  </si>
  <si>
    <t>Fugeteknik</t>
  </si>
  <si>
    <t>Gulvteknik</t>
  </si>
  <si>
    <t>Pudseteknik</t>
  </si>
  <si>
    <t>Elevnavn:</t>
  </si>
  <si>
    <t>Dokumentation</t>
  </si>
  <si>
    <t xml:space="preserve">Censor </t>
  </si>
  <si>
    <t>Eksaminator</t>
  </si>
  <si>
    <t>Dato og underskrift eksaminator</t>
  </si>
  <si>
    <t>Sum af karakterer</t>
  </si>
  <si>
    <t>Discipliner:</t>
  </si>
  <si>
    <r>
      <t xml:space="preserve">Sum /2 </t>
    </r>
    <r>
      <rPr>
        <vertAlign val="superscript"/>
        <sz val="11"/>
        <color theme="1"/>
        <rFont val="Calibri"/>
        <family val="2"/>
        <scheme val="minor"/>
      </rPr>
      <t>1)</t>
    </r>
  </si>
  <si>
    <t>Selvvalgt fagområde</t>
  </si>
  <si>
    <r>
      <rPr>
        <b/>
        <sz val="14"/>
        <color theme="1"/>
        <rFont val="Calibri"/>
        <family val="2"/>
        <scheme val="minor"/>
      </rPr>
      <t xml:space="preserve">Den teoretiske del </t>
    </r>
    <r>
      <rPr>
        <sz val="12"/>
        <color theme="1"/>
        <rFont val="Calibri"/>
        <family val="2"/>
        <scheme val="minor"/>
      </rPr>
      <t xml:space="preserve">
vægter 1/3</t>
    </r>
  </si>
  <si>
    <r>
      <rPr>
        <b/>
        <sz val="14"/>
        <color theme="1"/>
        <rFont val="Calibri"/>
        <family val="2"/>
        <scheme val="minor"/>
      </rPr>
      <t xml:space="preserve">Den praktiske del </t>
    </r>
    <r>
      <rPr>
        <sz val="12"/>
        <color theme="1"/>
        <rFont val="Calibri"/>
        <family val="2"/>
        <scheme val="minor"/>
      </rPr>
      <t xml:space="preserve">
vægter  2/3</t>
    </r>
  </si>
  <si>
    <r>
      <t xml:space="preserve">Afrundet karakter </t>
    </r>
    <r>
      <rPr>
        <vertAlign val="superscript"/>
        <sz val="11"/>
        <color theme="1"/>
        <rFont val="Calibri"/>
        <family val="2"/>
        <scheme val="minor"/>
      </rPr>
      <t>2)</t>
    </r>
  </si>
  <si>
    <t>Sum af delkarakterer</t>
  </si>
  <si>
    <t xml:space="preserve">Dato: </t>
  </si>
  <si>
    <r>
      <t xml:space="preserve">Endelig karakter for den teoretiske del </t>
    </r>
    <r>
      <rPr>
        <vertAlign val="superscript"/>
        <sz val="11"/>
        <color theme="1"/>
        <rFont val="Calibri"/>
        <family val="2"/>
        <scheme val="minor"/>
      </rPr>
      <t>3)</t>
    </r>
  </si>
  <si>
    <t xml:space="preserve">                              Dato og underskrift censor</t>
  </si>
  <si>
    <t>1) Summen af delkaraktererne divideres med antallet af discipliner                                                                                                                                                                                                                                                          
2) Tallet afrundes til nærmeste karakter på 7-trinsskalaen                                                                                                                                                                                                                                                                                             
3) Er censor og eksaminator ikke enige om en samlet karakter, lægges censors og eksaminators karakterer sammen, divideres med 2 og afrundes til nærmeste karakter i 7-trinsskalaen. Hvis gennemsnittet ligger midt imellem de to karakterer, er den endelige karakter den nærmeste højere karakter, hvis det er censor har givet den højeste karakter, og ellers den nærmeste lavere karakter, hvis censor har givet den laveste karakter                                                                                                                                                                                                                                                                                                                                                        4) Sum af karaktererne for basisdel og fagområde lægges sammen, divideres med 2 og afrundes til nærmeste karakter i 7-trinsskalaen.</t>
  </si>
  <si>
    <r>
      <t>Endelig karakter for den praktiske del</t>
    </r>
    <r>
      <rPr>
        <b/>
        <vertAlign val="superscript"/>
        <sz val="11"/>
        <color theme="1"/>
        <rFont val="Calibri"/>
        <family val="2"/>
        <scheme val="minor"/>
      </rPr>
      <t xml:space="preserve"> </t>
    </r>
    <r>
      <rPr>
        <vertAlign val="superscript"/>
        <sz val="11"/>
        <color theme="1"/>
        <rFont val="Calibri"/>
        <family val="2"/>
        <scheme val="minor"/>
      </rPr>
      <t>4)</t>
    </r>
  </si>
  <si>
    <t xml:space="preserve">Sum/2 </t>
  </si>
  <si>
    <t>Karakter</t>
  </si>
  <si>
    <t>Snit</t>
  </si>
  <si>
    <t>-03</t>
  </si>
  <si>
    <t>Runder op</t>
  </si>
  <si>
    <t>00</t>
  </si>
  <si>
    <t>2</t>
  </si>
  <si>
    <t>4</t>
  </si>
  <si>
    <t>7</t>
  </si>
  <si>
    <t>10</t>
  </si>
  <si>
    <t>Afrunding af karaktererne for teori og praktik</t>
  </si>
  <si>
    <t>Må ikke rundes op</t>
  </si>
  <si>
    <t>Runder op ved</t>
  </si>
  <si>
    <t>Afrunding af endelig karakter, til medaljer</t>
  </si>
  <si>
    <t>Er antaget med ros</t>
  </si>
  <si>
    <t>Er antaget med bronze</t>
  </si>
  <si>
    <t>Er antaget med sølv</t>
  </si>
  <si>
    <t>Easy/kontor</t>
  </si>
  <si>
    <t>Teori:</t>
  </si>
  <si>
    <t>Praktik:</t>
  </si>
  <si>
    <t>Endelig</t>
  </si>
  <si>
    <t xml:space="preserve">Murerfaget </t>
  </si>
  <si>
    <t>Sammenfattende bedømmelse af mureruddannelsens afsluttende opgave ved:</t>
  </si>
  <si>
    <t>Karakterskema</t>
  </si>
  <si>
    <t>Skole</t>
  </si>
  <si>
    <t>Formand for Uddannelsesudvalget</t>
  </si>
  <si>
    <t>(Underskrift)</t>
  </si>
  <si>
    <t>Elevens navn</t>
  </si>
  <si>
    <t>Cpr.nr.</t>
  </si>
  <si>
    <t>teori</t>
  </si>
  <si>
    <t>praktik</t>
  </si>
  <si>
    <t xml:space="preserve">Vægtet </t>
  </si>
  <si>
    <t>Gn. Snit</t>
  </si>
  <si>
    <t>Bemærkninger</t>
  </si>
  <si>
    <t>Dato/år</t>
  </si>
  <si>
    <t>Skolens ledende faglærer</t>
  </si>
  <si>
    <t>8,0  -  10,0</t>
  </si>
  <si>
    <t>Kræver mindst 4 i teori:</t>
  </si>
  <si>
    <t>10,1  -  11,9</t>
  </si>
  <si>
    <t>Dato:</t>
  </si>
  <si>
    <t>Nr. værks.</t>
  </si>
  <si>
    <t>Fagudvalg:</t>
  </si>
  <si>
    <t>Speciale</t>
  </si>
  <si>
    <t>M</t>
  </si>
  <si>
    <t>F</t>
  </si>
  <si>
    <t>T</t>
  </si>
  <si>
    <t>Murer fagområde</t>
  </si>
  <si>
    <t>Flise fagområde</t>
  </si>
  <si>
    <t>Energi fagområde</t>
  </si>
  <si>
    <t>Restaurering og renoverings fagområde</t>
  </si>
  <si>
    <t>Tag fagområde</t>
  </si>
  <si>
    <t>E</t>
  </si>
  <si>
    <t>R</t>
  </si>
  <si>
    <t>Nr.</t>
  </si>
  <si>
    <t>Censor:</t>
  </si>
  <si>
    <t>Lærer:</t>
  </si>
  <si>
    <t>Evaluering</t>
  </si>
  <si>
    <t>Skolens navn</t>
  </si>
  <si>
    <t>010101-0001</t>
  </si>
  <si>
    <t>010101-0002</t>
  </si>
  <si>
    <t>010101-0003</t>
  </si>
  <si>
    <t>010101-0004</t>
  </si>
  <si>
    <t>010101-0005</t>
  </si>
  <si>
    <t>Elev 1</t>
  </si>
  <si>
    <t>Elev 2</t>
  </si>
  <si>
    <t>Elev 3</t>
  </si>
  <si>
    <t>Elev 4</t>
  </si>
  <si>
    <t>Elev 5</t>
  </si>
  <si>
    <t>Samlet praktikkarakter</t>
  </si>
  <si>
    <r>
      <t xml:space="preserve">Sum/1  </t>
    </r>
    <r>
      <rPr>
        <vertAlign val="superscript"/>
        <sz val="11"/>
        <color theme="1"/>
        <rFont val="Calibri"/>
        <family val="2"/>
        <scheme val="minor"/>
      </rPr>
      <t>1)</t>
    </r>
  </si>
  <si>
    <t>Fagområder</t>
  </si>
  <si>
    <t>Fagområde</t>
  </si>
  <si>
    <t>Fagområde:</t>
  </si>
  <si>
    <t>Dicipliner</t>
  </si>
  <si>
    <t>Sum</t>
  </si>
  <si>
    <t>Afrundet</t>
  </si>
  <si>
    <t>Praktikopgave</t>
  </si>
  <si>
    <t>Delkarakterer</t>
  </si>
  <si>
    <t>Praktikkarakter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</si>
</sst>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vertAlign val="superscript"/>
      <sz val="11"/>
      <color theme="1"/>
      <name val="Calibri"/>
      <family val="2"/>
      <scheme val="minor"/>
    </font>
    <font>
      <b/>
      <sz val="14"/>
      <color theme="1"/>
      <name val="Calibri"/>
      <family val="2"/>
      <scheme val="minor"/>
    </font>
    <font>
      <i/>
      <sz val="8"/>
      <color theme="1"/>
      <name val="Calibri"/>
      <family val="2"/>
      <scheme val="minor"/>
    </font>
    <font>
      <b/>
      <vertAlign val="superscript"/>
      <sz val="11"/>
      <color theme="1"/>
      <name val="Calibri"/>
      <family val="2"/>
      <scheme val="minor"/>
    </font>
    <font>
      <sz val="10"/>
      <name val="Arial"/>
      <family val="2"/>
    </font>
    <font>
      <sz val="9"/>
      <color theme="1"/>
      <name val="Calibri"/>
      <family val="2"/>
      <scheme val="minor"/>
    </font>
    <font>
      <sz val="14"/>
      <color theme="1"/>
      <name val="Calibri"/>
      <family val="2"/>
      <scheme val="minor"/>
    </font>
    <font>
      <sz val="8"/>
      <color theme="1"/>
      <name val="Calibri"/>
      <family val="2"/>
      <scheme val="minor"/>
    </font>
    <font>
      <b/>
      <sz val="18"/>
      <color theme="1"/>
      <name val="Calibri"/>
      <family val="2"/>
      <scheme val="minor"/>
    </font>
    <font>
      <b/>
      <sz val="12"/>
      <color theme="1"/>
      <name val="Calibri"/>
      <family val="2"/>
      <scheme val="minor"/>
    </font>
    <font>
      <u/>
      <sz val="11"/>
      <color theme="10"/>
      <name val="Calibri"/>
      <family val="2"/>
      <scheme val="minor"/>
    </font>
    <font>
      <sz val="36"/>
      <color theme="1"/>
      <name val="Calibri"/>
      <family val="2"/>
      <scheme val="minor"/>
    </font>
    <font>
      <sz val="18"/>
      <color theme="1"/>
      <name val="Calibri"/>
      <family val="2"/>
      <scheme val="minor"/>
    </font>
    <font>
      <b/>
      <sz val="10"/>
      <color theme="1"/>
      <name val="Calibri"/>
      <family val="2"/>
      <scheme val="minor"/>
    </font>
    <font>
      <b/>
      <sz val="26"/>
      <color theme="1"/>
      <name val="Calibri"/>
      <family val="2"/>
      <scheme val="minor"/>
    </font>
    <font>
      <sz val="12"/>
      <name val="Calibri"/>
      <family val="2"/>
      <scheme val="minor"/>
    </font>
    <font>
      <sz val="12"/>
      <color theme="0"/>
      <name val="Calibri"/>
      <family val="2"/>
      <scheme val="minor"/>
    </font>
    <font>
      <b/>
      <sz val="20"/>
      <color theme="1"/>
      <name val="Calibri"/>
      <family val="2"/>
      <scheme val="minor"/>
    </font>
    <font>
      <sz val="20"/>
      <color theme="1"/>
      <name val="Calibri"/>
      <family val="2"/>
      <scheme val="minor"/>
    </font>
    <font>
      <b/>
      <sz val="13"/>
      <color theme="1"/>
      <name val="Calibri"/>
      <family val="2"/>
      <scheme val="minor"/>
    </font>
    <font>
      <sz val="13"/>
      <color theme="1"/>
      <name val="Calibri"/>
      <family val="2"/>
      <scheme val="minor"/>
    </font>
    <font>
      <u/>
      <sz val="20"/>
      <color theme="10"/>
      <name val="Calibri"/>
      <family val="2"/>
      <scheme val="minor"/>
    </font>
    <font>
      <b/>
      <sz val="14"/>
      <color theme="0"/>
      <name val="Calibri"/>
      <family val="2"/>
      <scheme val="minor"/>
    </font>
    <font>
      <b/>
      <sz val="16"/>
      <color theme="1"/>
      <name val="Calibri"/>
      <family val="2"/>
      <scheme val="minor"/>
    </font>
    <font>
      <b/>
      <sz val="12"/>
      <name val="Calibri"/>
      <family val="2"/>
      <scheme val="minor"/>
    </font>
    <font>
      <sz val="1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3">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medium">
        <color auto="1"/>
      </top>
      <bottom style="thin">
        <color auto="1"/>
      </bottom>
      <diagonal/>
    </border>
    <border>
      <left/>
      <right/>
      <top/>
      <bottom style="thick">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style="thin">
        <color indexed="64"/>
      </right>
      <top style="medium">
        <color indexed="64"/>
      </top>
      <bottom style="thin">
        <color auto="1"/>
      </bottom>
      <diagonal/>
    </border>
    <border>
      <left/>
      <right/>
      <top style="medium">
        <color indexed="64"/>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auto="1"/>
      </left>
      <right/>
      <top style="medium">
        <color indexed="64"/>
      </top>
      <bottom/>
      <diagonal/>
    </border>
    <border>
      <left/>
      <right/>
      <top style="thin">
        <color auto="1"/>
      </top>
      <bottom style="medium">
        <color indexed="64"/>
      </bottom>
      <diagonal/>
    </border>
    <border>
      <left style="medium">
        <color indexed="64"/>
      </left>
      <right style="thick">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style="medium">
        <color indexed="64"/>
      </right>
      <top style="thin">
        <color auto="1"/>
      </top>
      <bottom/>
      <diagonal/>
    </border>
    <border>
      <left/>
      <right style="medium">
        <color indexed="64"/>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thin">
        <color auto="1"/>
      </top>
      <bottom/>
      <diagonal/>
    </border>
  </borders>
  <cellStyleXfs count="2">
    <xf numFmtId="0" fontId="0" fillId="0" borderId="0"/>
    <xf numFmtId="0" fontId="14" fillId="0" borderId="0" applyNumberFormat="0" applyFill="0" applyBorder="0" applyAlignment="0" applyProtection="0"/>
  </cellStyleXfs>
  <cellXfs count="282">
    <xf numFmtId="0" fontId="0" fillId="0" borderId="0" xfId="0"/>
    <xf numFmtId="0" fontId="0" fillId="4" borderId="11"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0" borderId="12" xfId="0" applyBorder="1" applyAlignment="1" applyProtection="1">
      <alignment horizontal="center" vertical="center"/>
      <protection locked="0"/>
    </xf>
    <xf numFmtId="0" fontId="0" fillId="5" borderId="14" xfId="0" applyFill="1" applyBorder="1" applyAlignment="1" applyProtection="1">
      <alignment horizontal="center"/>
      <protection hidden="1"/>
    </xf>
    <xf numFmtId="1" fontId="0" fillId="5" borderId="17" xfId="0" applyNumberFormat="1" applyFill="1" applyBorder="1" applyAlignment="1" applyProtection="1">
      <alignment horizontal="center" vertical="center"/>
      <protection hidden="1"/>
    </xf>
    <xf numFmtId="1" fontId="0" fillId="5" borderId="13" xfId="0" applyNumberFormat="1" applyFill="1" applyBorder="1" applyAlignment="1" applyProtection="1">
      <alignment horizontal="center" vertical="center"/>
      <protection hidden="1"/>
    </xf>
    <xf numFmtId="0" fontId="0" fillId="0" borderId="33" xfId="0" applyBorder="1" applyProtection="1">
      <protection hidden="1"/>
    </xf>
    <xf numFmtId="0" fontId="0" fillId="0" borderId="4" xfId="0" applyBorder="1" applyProtection="1">
      <protection hidden="1"/>
    </xf>
    <xf numFmtId="0" fontId="0" fillId="0" borderId="34" xfId="0" applyBorder="1" applyProtection="1">
      <protection hidden="1"/>
    </xf>
    <xf numFmtId="0" fontId="0" fillId="0" borderId="36" xfId="0" applyBorder="1" applyProtection="1">
      <protection hidden="1"/>
    </xf>
    <xf numFmtId="0" fontId="0" fillId="0" borderId="35" xfId="0" applyBorder="1" applyProtection="1">
      <protection hidden="1"/>
    </xf>
    <xf numFmtId="0" fontId="8" fillId="0" borderId="35" xfId="0" applyFont="1" applyBorder="1" applyAlignment="1" applyProtection="1">
      <alignment vertical="center"/>
      <protection hidden="1"/>
    </xf>
    <xf numFmtId="0" fontId="0" fillId="0" borderId="0" xfId="0" applyProtection="1">
      <protection hidden="1"/>
    </xf>
    <xf numFmtId="0" fontId="0" fillId="0" borderId="0" xfId="0" applyAlignment="1" applyProtection="1">
      <alignment vertical="center"/>
      <protection hidden="1"/>
    </xf>
    <xf numFmtId="0" fontId="8" fillId="0" borderId="0" xfId="0" applyFont="1" applyAlignment="1" applyProtection="1">
      <alignment vertical="center"/>
      <protection hidden="1"/>
    </xf>
    <xf numFmtId="0" fontId="8" fillId="0" borderId="2" xfId="0" applyFont="1" applyBorder="1" applyAlignment="1" applyProtection="1">
      <alignment horizontal="center"/>
      <protection hidden="1"/>
    </xf>
    <xf numFmtId="0" fontId="8" fillId="0" borderId="2" xfId="0" quotePrefix="1"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0" fillId="0" borderId="2" xfId="0" applyBorder="1" applyAlignment="1" applyProtection="1">
      <alignment horizontal="center"/>
      <protection hidden="1"/>
    </xf>
    <xf numFmtId="0" fontId="9" fillId="0" borderId="2" xfId="0" applyFont="1" applyBorder="1" applyAlignment="1" applyProtection="1">
      <alignment horizontal="center"/>
      <protection hidden="1"/>
    </xf>
    <xf numFmtId="0" fontId="0" fillId="4" borderId="44"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0" fillId="5" borderId="10" xfId="0" applyFill="1" applyBorder="1" applyAlignment="1" applyProtection="1">
      <alignment horizontal="center"/>
      <protection hidden="1"/>
    </xf>
    <xf numFmtId="1" fontId="0" fillId="5" borderId="39" xfId="0" applyNumberFormat="1" applyFill="1" applyBorder="1" applyAlignment="1" applyProtection="1">
      <alignment horizontal="center" vertical="center"/>
      <protection hidden="1"/>
    </xf>
    <xf numFmtId="0" fontId="1" fillId="0" borderId="0" xfId="0" applyFont="1" applyProtection="1">
      <protection hidden="1"/>
    </xf>
    <xf numFmtId="0" fontId="1" fillId="2" borderId="30" xfId="0" applyFont="1" applyFill="1" applyBorder="1" applyProtection="1">
      <protection hidden="1"/>
    </xf>
    <xf numFmtId="0" fontId="8" fillId="0" borderId="37" xfId="0" applyFont="1" applyBorder="1" applyAlignment="1" applyProtection="1">
      <alignment vertical="center"/>
      <protection hidden="1"/>
    </xf>
    <xf numFmtId="0" fontId="0" fillId="0" borderId="10" xfId="0" applyBorder="1" applyAlignment="1" applyProtection="1">
      <alignment vertical="center"/>
      <protection hidden="1"/>
    </xf>
    <xf numFmtId="0" fontId="8" fillId="0" borderId="38" xfId="0" quotePrefix="1" applyFont="1" applyBorder="1" applyAlignment="1" applyProtection="1">
      <alignment vertical="center"/>
      <protection hidden="1"/>
    </xf>
    <xf numFmtId="0" fontId="1" fillId="0" borderId="6" xfId="0" applyFont="1" applyBorder="1" applyProtection="1">
      <protection hidden="1"/>
    </xf>
    <xf numFmtId="0" fontId="1" fillId="0" borderId="0" xfId="0" applyFont="1" applyAlignment="1" applyProtection="1">
      <alignment horizontal="right"/>
      <protection hidden="1"/>
    </xf>
    <xf numFmtId="0" fontId="0" fillId="0" borderId="0" xfId="0" applyAlignment="1" applyProtection="1">
      <alignment horizontal="right"/>
      <protection hidden="1"/>
    </xf>
    <xf numFmtId="0" fontId="2" fillId="2" borderId="20" xfId="0" applyFont="1" applyFill="1" applyBorder="1" applyAlignment="1" applyProtection="1">
      <alignment horizontal="center"/>
      <protection hidden="1"/>
    </xf>
    <xf numFmtId="0" fontId="2" fillId="2" borderId="43" xfId="0" applyFont="1" applyFill="1" applyBorder="1" applyAlignment="1" applyProtection="1">
      <alignment horizontal="center"/>
      <protection hidden="1"/>
    </xf>
    <xf numFmtId="0" fontId="2" fillId="0" borderId="0" xfId="0" applyFont="1" applyAlignment="1" applyProtection="1">
      <alignment horizontal="center"/>
      <protection hidden="1"/>
    </xf>
    <xf numFmtId="0" fontId="0" fillId="0" borderId="7" xfId="0" applyBorder="1" applyAlignment="1" applyProtection="1">
      <alignment vertical="center"/>
      <protection hidden="1"/>
    </xf>
    <xf numFmtId="0" fontId="0" fillId="0" borderId="4" xfId="0" applyBorder="1" applyAlignment="1" applyProtection="1">
      <alignment vertical="center"/>
      <protection hidden="1"/>
    </xf>
    <xf numFmtId="0" fontId="0" fillId="0" borderId="0" xfId="0" applyAlignment="1" applyProtection="1">
      <alignment horizontal="center"/>
      <protection hidden="1"/>
    </xf>
    <xf numFmtId="0" fontId="1" fillId="0" borderId="22" xfId="0" applyFont="1" applyBorder="1" applyAlignment="1" applyProtection="1">
      <alignment vertical="center"/>
      <protection hidden="1"/>
    </xf>
    <xf numFmtId="0" fontId="0" fillId="0" borderId="22" xfId="0" applyBorder="1" applyAlignment="1" applyProtection="1">
      <alignment horizontal="center"/>
      <protection hidden="1"/>
    </xf>
    <xf numFmtId="0" fontId="1" fillId="0" borderId="0" xfId="0" applyFont="1" applyAlignment="1" applyProtection="1">
      <alignment horizontal="center"/>
      <protection hidden="1"/>
    </xf>
    <xf numFmtId="0" fontId="2" fillId="0" borderId="20" xfId="0" applyFont="1" applyBorder="1" applyAlignment="1" applyProtection="1">
      <alignment horizontal="center"/>
      <protection hidden="1"/>
    </xf>
    <xf numFmtId="0" fontId="2" fillId="0" borderId="43" xfId="0" applyFont="1" applyBorder="1" applyAlignment="1" applyProtection="1">
      <alignment horizontal="center"/>
      <protection hidden="1"/>
    </xf>
    <xf numFmtId="0" fontId="1" fillId="2" borderId="21" xfId="0" applyFont="1" applyFill="1" applyBorder="1" applyAlignment="1" applyProtection="1">
      <alignment horizontal="center"/>
      <protection hidden="1"/>
    </xf>
    <xf numFmtId="0" fontId="1" fillId="2" borderId="40" xfId="0" applyFont="1" applyFill="1" applyBorder="1" applyAlignment="1" applyProtection="1">
      <alignment horizontal="center"/>
      <protection hidden="1"/>
    </xf>
    <xf numFmtId="2" fontId="0" fillId="0" borderId="0" xfId="0" applyNumberFormat="1" applyAlignment="1" applyProtection="1">
      <alignment horizontal="center" vertical="center"/>
      <protection hidden="1"/>
    </xf>
    <xf numFmtId="0" fontId="1" fillId="2" borderId="42" xfId="0" applyFont="1" applyFill="1" applyBorder="1" applyAlignment="1" applyProtection="1">
      <alignment horizontal="left"/>
      <protection hidden="1"/>
    </xf>
    <xf numFmtId="0" fontId="1" fillId="2" borderId="30" xfId="0" applyFont="1" applyFill="1" applyBorder="1" applyAlignment="1" applyProtection="1">
      <alignment horizontal="left"/>
      <protection hidden="1"/>
    </xf>
    <xf numFmtId="0" fontId="1" fillId="2" borderId="42" xfId="0" applyFont="1" applyFill="1" applyBorder="1" applyProtection="1">
      <protection hidden="1"/>
    </xf>
    <xf numFmtId="164" fontId="1" fillId="2" borderId="30" xfId="0" applyNumberFormat="1" applyFont="1" applyFill="1" applyBorder="1" applyAlignment="1" applyProtection="1">
      <alignment horizontal="left"/>
      <protection hidden="1"/>
    </xf>
    <xf numFmtId="0" fontId="0" fillId="0" borderId="0" xfId="0" applyAlignment="1" applyProtection="1">
      <alignment vertical="top"/>
      <protection hidden="1"/>
    </xf>
    <xf numFmtId="0" fontId="0" fillId="0" borderId="0" xfId="0" applyAlignment="1" applyProtection="1">
      <alignment textRotation="90"/>
      <protection hidden="1"/>
    </xf>
    <xf numFmtId="0" fontId="0" fillId="0" borderId="8" xfId="0" applyBorder="1" applyProtection="1">
      <protection hidden="1"/>
    </xf>
    <xf numFmtId="0" fontId="6" fillId="0" borderId="21" xfId="0" applyFont="1" applyBorder="1" applyProtection="1">
      <protection hidden="1"/>
    </xf>
    <xf numFmtId="0" fontId="14" fillId="6" borderId="9" xfId="1" applyFill="1" applyBorder="1" applyProtection="1">
      <protection hidden="1"/>
    </xf>
    <xf numFmtId="0" fontId="1" fillId="0" borderId="6" xfId="0" applyFont="1" applyBorder="1" applyAlignment="1" applyProtection="1">
      <alignment horizontal="right"/>
      <protection hidden="1"/>
    </xf>
    <xf numFmtId="14" fontId="1" fillId="0" borderId="6" xfId="0" applyNumberFormat="1" applyFont="1" applyBorder="1" applyProtection="1">
      <protection hidden="1"/>
    </xf>
    <xf numFmtId="0" fontId="13" fillId="0" borderId="0" xfId="0" applyFont="1" applyProtection="1">
      <protection hidden="1"/>
    </xf>
    <xf numFmtId="0" fontId="3" fillId="0" borderId="0" xfId="0" applyFont="1" applyProtection="1">
      <protection hidden="1"/>
    </xf>
    <xf numFmtId="0" fontId="13" fillId="0" borderId="0" xfId="0" applyFont="1" applyAlignment="1" applyProtection="1">
      <alignment vertical="center"/>
      <protection hidden="1"/>
    </xf>
    <xf numFmtId="0" fontId="13" fillId="0" borderId="0" xfId="0" applyFont="1" applyAlignment="1" applyProtection="1">
      <alignment vertical="top"/>
      <protection hidden="1"/>
    </xf>
    <xf numFmtId="0" fontId="13" fillId="0" borderId="27" xfId="0" applyFont="1" applyBorder="1" applyAlignment="1" applyProtection="1">
      <alignment vertical="center"/>
      <protection hidden="1"/>
    </xf>
    <xf numFmtId="0" fontId="13" fillId="0" borderId="27" xfId="0" applyFont="1" applyBorder="1" applyProtection="1">
      <protection hidden="1"/>
    </xf>
    <xf numFmtId="0" fontId="13" fillId="0" borderId="22" xfId="0" applyFont="1" applyBorder="1" applyProtection="1">
      <protection hidden="1"/>
    </xf>
    <xf numFmtId="0" fontId="13" fillId="0" borderId="29" xfId="0" applyFont="1" applyBorder="1" applyAlignment="1" applyProtection="1">
      <alignment vertical="center"/>
      <protection hidden="1"/>
    </xf>
    <xf numFmtId="0" fontId="13" fillId="0" borderId="8" xfId="0" applyFont="1" applyBorder="1" applyAlignment="1" applyProtection="1">
      <alignment vertical="center"/>
      <protection hidden="1"/>
    </xf>
    <xf numFmtId="0" fontId="0" fillId="0" borderId="1" xfId="0" applyBorder="1" applyAlignment="1" applyProtection="1">
      <alignment horizontal="center"/>
      <protection hidden="1"/>
    </xf>
    <xf numFmtId="164" fontId="0" fillId="0" borderId="1" xfId="0" applyNumberFormat="1" applyBorder="1" applyAlignment="1" applyProtection="1">
      <alignment horizontal="center"/>
      <protection hidden="1"/>
    </xf>
    <xf numFmtId="0" fontId="0" fillId="0" borderId="26" xfId="0" applyBorder="1" applyAlignment="1" applyProtection="1">
      <alignment vertical="top"/>
      <protection hidden="1"/>
    </xf>
    <xf numFmtId="0" fontId="0" fillId="0" borderId="2" xfId="0" applyBorder="1" applyAlignment="1" applyProtection="1">
      <alignment horizontal="left" vertical="center"/>
      <protection locked="0"/>
    </xf>
    <xf numFmtId="0" fontId="8" fillId="0" borderId="36" xfId="0" quotePrefix="1" applyFont="1" applyBorder="1" applyAlignment="1" applyProtection="1">
      <alignment horizontal="center" vertical="center"/>
      <protection hidden="1"/>
    </xf>
    <xf numFmtId="0" fontId="0" fillId="0" borderId="10" xfId="0" applyBorder="1"/>
    <xf numFmtId="0" fontId="0" fillId="0" borderId="4" xfId="0" applyBorder="1"/>
    <xf numFmtId="0" fontId="3"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16" fillId="0" borderId="31" xfId="0" applyFont="1" applyBorder="1"/>
    <xf numFmtId="0" fontId="17" fillId="0" borderId="9" xfId="0" applyFont="1" applyBorder="1" applyAlignment="1">
      <alignment horizontal="center"/>
    </xf>
    <xf numFmtId="0" fontId="22" fillId="0" borderId="0" xfId="0" applyFont="1"/>
    <xf numFmtId="0" fontId="6" fillId="0" borderId="41" xfId="0" applyFont="1" applyBorder="1" applyAlignment="1" applyProtection="1">
      <alignment wrapText="1"/>
      <protection hidden="1"/>
    </xf>
    <xf numFmtId="0" fontId="13" fillId="0" borderId="22" xfId="0" applyFont="1" applyBorder="1" applyAlignment="1" applyProtection="1">
      <alignment vertical="center"/>
      <protection hidden="1"/>
    </xf>
    <xf numFmtId="0" fontId="0" fillId="4" borderId="21" xfId="0" applyFill="1" applyBorder="1" applyProtection="1">
      <protection hidden="1"/>
    </xf>
    <xf numFmtId="0" fontId="0" fillId="4" borderId="40" xfId="0" applyFill="1" applyBorder="1" applyProtection="1">
      <protection locked="0"/>
    </xf>
    <xf numFmtId="1" fontId="0" fillId="4" borderId="42" xfId="0" applyNumberFormat="1" applyFill="1" applyBorder="1" applyAlignment="1" applyProtection="1">
      <alignment horizontal="center" vertical="center"/>
      <protection hidden="1"/>
    </xf>
    <xf numFmtId="1" fontId="0" fillId="4" borderId="30" xfId="0" applyNumberFormat="1" applyFill="1" applyBorder="1" applyAlignment="1" applyProtection="1">
      <alignment horizontal="center" vertical="center"/>
      <protection hidden="1"/>
    </xf>
    <xf numFmtId="0" fontId="0" fillId="4" borderId="42" xfId="0" applyFill="1" applyBorder="1" applyAlignment="1" applyProtection="1">
      <alignment horizontal="center"/>
      <protection hidden="1"/>
    </xf>
    <xf numFmtId="0" fontId="0" fillId="4" borderId="30" xfId="0" applyFill="1" applyBorder="1" applyAlignment="1" applyProtection="1">
      <alignment horizontal="center"/>
      <protection hidden="1"/>
    </xf>
    <xf numFmtId="0" fontId="11" fillId="4" borderId="41" xfId="0" applyFont="1" applyFill="1" applyBorder="1" applyProtection="1">
      <protection hidden="1"/>
    </xf>
    <xf numFmtId="0" fontId="11" fillId="4" borderId="32" xfId="0" applyFont="1" applyFill="1" applyBorder="1" applyProtection="1">
      <protection hidden="1"/>
    </xf>
    <xf numFmtId="0" fontId="11" fillId="0" borderId="8" xfId="0" applyFont="1" applyBorder="1" applyProtection="1">
      <protection hidden="1"/>
    </xf>
    <xf numFmtId="164" fontId="0" fillId="0" borderId="0" xfId="0" applyNumberFormat="1" applyAlignment="1" applyProtection="1">
      <alignment horizontal="center"/>
      <protection hidden="1"/>
    </xf>
    <xf numFmtId="0" fontId="0" fillId="0" borderId="0" xfId="0" applyAlignment="1" applyProtection="1">
      <alignment horizontal="center" vertical="center"/>
      <protection hidden="1"/>
    </xf>
    <xf numFmtId="1" fontId="0" fillId="4" borderId="0" xfId="0" applyNumberFormat="1" applyFill="1" applyAlignment="1" applyProtection="1">
      <alignment horizontal="center" vertical="center"/>
      <protection hidden="1"/>
    </xf>
    <xf numFmtId="0" fontId="0" fillId="0" borderId="13" xfId="0" applyBorder="1" applyAlignment="1" applyProtection="1">
      <alignment horizontal="center" vertical="center"/>
      <protection locked="0"/>
    </xf>
    <xf numFmtId="1" fontId="0" fillId="5" borderId="12" xfId="0" applyNumberFormat="1" applyFill="1" applyBorder="1" applyAlignment="1" applyProtection="1">
      <alignment horizontal="center" vertical="center"/>
      <protection hidden="1"/>
    </xf>
    <xf numFmtId="0" fontId="0" fillId="5" borderId="12" xfId="0" applyFill="1" applyBorder="1" applyAlignment="1" applyProtection="1">
      <alignment horizontal="center" vertical="center"/>
      <protection hidden="1"/>
    </xf>
    <xf numFmtId="0" fontId="0" fillId="5" borderId="13" xfId="0" applyFill="1" applyBorder="1" applyAlignment="1" applyProtection="1">
      <alignment horizontal="center" vertical="center"/>
      <protection hidden="1"/>
    </xf>
    <xf numFmtId="0" fontId="2" fillId="2" borderId="15" xfId="0" applyFont="1" applyFill="1" applyBorder="1" applyAlignment="1" applyProtection="1">
      <alignment horizontal="center"/>
      <protection hidden="1"/>
    </xf>
    <xf numFmtId="0" fontId="2" fillId="2" borderId="23" xfId="0" applyFont="1" applyFill="1" applyBorder="1" applyAlignment="1" applyProtection="1">
      <alignment horizontal="center"/>
      <protection hidden="1"/>
    </xf>
    <xf numFmtId="2" fontId="0" fillId="5" borderId="12" xfId="0" applyNumberFormat="1" applyFill="1" applyBorder="1" applyAlignment="1" applyProtection="1">
      <alignment horizontal="center" vertical="center"/>
      <protection hidden="1"/>
    </xf>
    <xf numFmtId="2" fontId="0" fillId="5" borderId="13" xfId="0" applyNumberFormat="1" applyFill="1" applyBorder="1" applyAlignment="1" applyProtection="1">
      <alignment horizontal="center" vertical="center"/>
      <protection hidden="1"/>
    </xf>
    <xf numFmtId="0" fontId="0" fillId="0" borderId="14"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9" xfId="0" applyBorder="1" applyAlignment="1" applyProtection="1">
      <alignment horizontal="center" vertical="center"/>
      <protection locked="0"/>
    </xf>
    <xf numFmtId="0" fontId="0" fillId="5" borderId="39" xfId="0" applyFill="1" applyBorder="1" applyAlignment="1" applyProtection="1">
      <alignment horizontal="center" vertical="center"/>
      <protection hidden="1"/>
    </xf>
    <xf numFmtId="2" fontId="0" fillId="5" borderId="39" xfId="0" applyNumberFormat="1" applyFill="1" applyBorder="1" applyAlignment="1" applyProtection="1">
      <alignment horizontal="center" vertical="center"/>
      <protection hidden="1"/>
    </xf>
    <xf numFmtId="0" fontId="0" fillId="0" borderId="0" xfId="0" applyAlignment="1" applyProtection="1">
      <alignment horizontal="left"/>
      <protection hidden="1"/>
    </xf>
    <xf numFmtId="0" fontId="1" fillId="0" borderId="0" xfId="0" applyFont="1" applyAlignment="1" applyProtection="1">
      <alignment horizontal="left"/>
      <protection hidden="1"/>
    </xf>
    <xf numFmtId="0" fontId="0" fillId="0" borderId="3" xfId="0" applyBorder="1" applyAlignment="1" applyProtection="1">
      <alignment horizontal="left" vertical="center"/>
      <protection locked="0"/>
    </xf>
    <xf numFmtId="0" fontId="14" fillId="0" borderId="7" xfId="1" applyBorder="1" applyAlignment="1" applyProtection="1">
      <alignment horizontal="center"/>
      <protection hidden="1"/>
    </xf>
    <xf numFmtId="0" fontId="14" fillId="0" borderId="4" xfId="1" applyBorder="1" applyAlignment="1" applyProtection="1">
      <alignment horizontal="center"/>
      <protection hidden="1"/>
    </xf>
    <xf numFmtId="0" fontId="0" fillId="0" borderId="15" xfId="0" applyBorder="1" applyAlignment="1" applyProtection="1">
      <alignment horizontal="left"/>
      <protection locked="0"/>
    </xf>
    <xf numFmtId="0" fontId="0" fillId="0" borderId="5" xfId="0" applyBorder="1" applyAlignment="1" applyProtection="1">
      <alignment horizontal="left" vertical="center"/>
      <protection locked="0"/>
    </xf>
    <xf numFmtId="0" fontId="0" fillId="0" borderId="5" xfId="0" applyBorder="1" applyAlignment="1" applyProtection="1">
      <alignment horizontal="center"/>
      <protection hidden="1"/>
    </xf>
    <xf numFmtId="164" fontId="0" fillId="0" borderId="5" xfId="0" applyNumberFormat="1" applyBorder="1" applyAlignment="1" applyProtection="1">
      <alignment horizontal="center"/>
      <protection hidden="1"/>
    </xf>
    <xf numFmtId="0" fontId="0" fillId="0" borderId="12" xfId="0" applyBorder="1" applyAlignment="1" applyProtection="1">
      <alignment horizontal="left"/>
      <protection locked="0"/>
    </xf>
    <xf numFmtId="0" fontId="0" fillId="0" borderId="15" xfId="0" applyBorder="1" applyAlignment="1" applyProtection="1">
      <alignment horizontal="center"/>
      <protection locked="0"/>
    </xf>
    <xf numFmtId="0" fontId="14" fillId="0" borderId="51" xfId="1" applyBorder="1" applyAlignment="1" applyProtection="1">
      <alignment horizontal="center"/>
      <protection hidden="1"/>
    </xf>
    <xf numFmtId="0" fontId="14" fillId="0" borderId="45" xfId="1" applyBorder="1" applyAlignment="1" applyProtection="1">
      <alignment horizontal="center"/>
      <protection hidden="1"/>
    </xf>
    <xf numFmtId="164" fontId="0" fillId="0" borderId="2" xfId="0" applyNumberFormat="1" applyBorder="1" applyAlignment="1" applyProtection="1">
      <alignment horizontal="center"/>
      <protection hidden="1"/>
    </xf>
    <xf numFmtId="0" fontId="0" fillId="0" borderId="13" xfId="0" applyBorder="1" applyAlignment="1" applyProtection="1">
      <alignment vertical="top"/>
      <protection hidden="1"/>
    </xf>
    <xf numFmtId="0" fontId="0" fillId="0" borderId="25" xfId="0" applyBorder="1" applyAlignment="1" applyProtection="1">
      <alignment horizontal="center"/>
      <protection hidden="1"/>
    </xf>
    <xf numFmtId="164" fontId="0" fillId="0" borderId="25" xfId="0" applyNumberFormat="1" applyBorder="1" applyAlignment="1" applyProtection="1">
      <alignment horizontal="center"/>
      <protection hidden="1"/>
    </xf>
    <xf numFmtId="0" fontId="0" fillId="0" borderId="49" xfId="0" applyBorder="1" applyAlignment="1" applyProtection="1">
      <alignment vertical="top"/>
      <protection hidden="1"/>
    </xf>
    <xf numFmtId="0" fontId="0" fillId="0" borderId="24" xfId="0" applyBorder="1" applyAlignment="1" applyProtection="1">
      <alignment horizontal="center"/>
      <protection locked="0"/>
    </xf>
    <xf numFmtId="0" fontId="3" fillId="0" borderId="2" xfId="0" applyFont="1" applyBorder="1" applyAlignment="1" applyProtection="1">
      <alignment horizontal="left"/>
      <protection locked="0"/>
    </xf>
    <xf numFmtId="0" fontId="3" fillId="0" borderId="25" xfId="0" applyFont="1" applyBorder="1" applyAlignment="1" applyProtection="1">
      <alignment horizontal="left"/>
      <protection locked="0"/>
    </xf>
    <xf numFmtId="0" fontId="22" fillId="0" borderId="16" xfId="0" applyFont="1" applyBorder="1"/>
    <xf numFmtId="0" fontId="22" fillId="0" borderId="16" xfId="0" applyFont="1" applyBorder="1" applyAlignment="1">
      <alignment textRotation="90"/>
    </xf>
    <xf numFmtId="0" fontId="22" fillId="0" borderId="31" xfId="0" applyFont="1" applyBorder="1"/>
    <xf numFmtId="0" fontId="22" fillId="0" borderId="4" xfId="0" applyFont="1" applyBorder="1"/>
    <xf numFmtId="0" fontId="25" fillId="6" borderId="9" xfId="1" applyFont="1" applyFill="1" applyBorder="1" applyProtection="1">
      <protection hidden="1"/>
    </xf>
    <xf numFmtId="0" fontId="22" fillId="0" borderId="34" xfId="0" applyFont="1" applyBorder="1"/>
    <xf numFmtId="0" fontId="10" fillId="0" borderId="0" xfId="0" applyFont="1" applyAlignment="1">
      <alignment horizontal="center" vertical="center"/>
    </xf>
    <xf numFmtId="2" fontId="5" fillId="0" borderId="0" xfId="0" applyNumberFormat="1" applyFont="1" applyAlignment="1">
      <alignment horizontal="center" vertical="center"/>
    </xf>
    <xf numFmtId="2" fontId="26" fillId="0" borderId="0" xfId="0" applyNumberFormat="1" applyFont="1" applyAlignment="1">
      <alignment horizontal="center" vertical="center"/>
    </xf>
    <xf numFmtId="0" fontId="10" fillId="0" borderId="10" xfId="0" applyFont="1" applyBorder="1"/>
    <xf numFmtId="14" fontId="10" fillId="0" borderId="10" xfId="0" applyNumberFormat="1" applyFont="1" applyBorder="1" applyAlignment="1" applyProtection="1">
      <alignment horizontal="left"/>
      <protection locked="0"/>
    </xf>
    <xf numFmtId="0" fontId="27" fillId="0" borderId="20" xfId="0" applyFont="1" applyBorder="1"/>
    <xf numFmtId="0" fontId="13" fillId="0" borderId="47" xfId="0" applyFont="1" applyBorder="1" applyAlignment="1">
      <alignment horizontal="center" textRotation="90"/>
    </xf>
    <xf numFmtId="0" fontId="13" fillId="0" borderId="48" xfId="0" applyFont="1" applyBorder="1" applyAlignment="1">
      <alignment horizontal="center" textRotation="90"/>
    </xf>
    <xf numFmtId="0" fontId="14" fillId="6" borderId="9" xfId="1" applyFill="1" applyBorder="1" applyAlignment="1" applyProtection="1">
      <alignment horizontal="center" vertical="center"/>
      <protection hidden="1"/>
    </xf>
    <xf numFmtId="0" fontId="3" fillId="0" borderId="0" xfId="0" applyFont="1" applyAlignment="1" applyProtection="1">
      <alignment horizontal="center"/>
      <protection hidden="1"/>
    </xf>
    <xf numFmtId="0" fontId="15" fillId="0" borderId="9" xfId="0" applyFont="1" applyBorder="1"/>
    <xf numFmtId="0" fontId="10" fillId="0" borderId="52" xfId="0" applyFont="1" applyBorder="1" applyAlignment="1">
      <alignment horizontal="center" vertical="center"/>
    </xf>
    <xf numFmtId="0" fontId="15" fillId="0" borderId="31" xfId="0" applyFont="1" applyBorder="1"/>
    <xf numFmtId="0" fontId="10" fillId="0" borderId="53" xfId="0" applyFont="1" applyBorder="1" applyAlignment="1">
      <alignment horizontal="center" vertical="center"/>
    </xf>
    <xf numFmtId="0" fontId="18" fillId="0" borderId="9" xfId="0" applyFont="1" applyBorder="1" applyProtection="1">
      <protection locked="0"/>
    </xf>
    <xf numFmtId="0" fontId="17" fillId="0" borderId="31" xfId="0" applyFont="1" applyBorder="1" applyAlignment="1">
      <alignment horizontal="left"/>
    </xf>
    <xf numFmtId="0" fontId="10" fillId="0" borderId="52" xfId="0" applyFont="1" applyBorder="1" applyAlignment="1">
      <alignment horizontal="left" vertical="center"/>
    </xf>
    <xf numFmtId="0" fontId="10" fillId="0" borderId="54" xfId="0" applyFont="1" applyBorder="1" applyAlignment="1">
      <alignment horizontal="left"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4" xfId="0" applyFont="1" applyBorder="1"/>
    <xf numFmtId="14" fontId="10" fillId="0" borderId="4" xfId="0" applyNumberFormat="1" applyFont="1" applyBorder="1" applyAlignment="1" applyProtection="1">
      <alignment horizontal="left"/>
      <protection locked="0"/>
    </xf>
    <xf numFmtId="0" fontId="14" fillId="0" borderId="0" xfId="1"/>
    <xf numFmtId="0" fontId="29" fillId="0" borderId="0" xfId="0" applyFont="1" applyAlignment="1">
      <alignment vertical="center"/>
    </xf>
    <xf numFmtId="0" fontId="0" fillId="0" borderId="10" xfId="0" applyBorder="1" applyProtection="1">
      <protection hidden="1"/>
    </xf>
    <xf numFmtId="0" fontId="0" fillId="0" borderId="38" xfId="0" applyBorder="1" applyProtection="1">
      <protection hidden="1"/>
    </xf>
    <xf numFmtId="0" fontId="21" fillId="0" borderId="33" xfId="0" applyFont="1" applyBorder="1" applyAlignment="1" applyProtection="1">
      <alignment vertical="center"/>
      <protection hidden="1"/>
    </xf>
    <xf numFmtId="0" fontId="0" fillId="0" borderId="23" xfId="0" applyBorder="1" applyAlignment="1" applyProtection="1">
      <alignment vertical="top"/>
      <protection hidden="1"/>
    </xf>
    <xf numFmtId="0" fontId="0" fillId="0" borderId="24" xfId="0" applyBorder="1" applyAlignment="1" applyProtection="1">
      <alignment horizontal="left"/>
      <protection locked="0"/>
    </xf>
    <xf numFmtId="0" fontId="1" fillId="0" borderId="20" xfId="0" applyFont="1" applyBorder="1" applyProtection="1">
      <protection hidden="1"/>
    </xf>
    <xf numFmtId="0" fontId="1" fillId="0" borderId="16" xfId="0" applyFont="1" applyBorder="1" applyProtection="1">
      <protection hidden="1"/>
    </xf>
    <xf numFmtId="0" fontId="0" fillId="0" borderId="16" xfId="0" applyBorder="1" applyProtection="1">
      <protection hidden="1"/>
    </xf>
    <xf numFmtId="0" fontId="0" fillId="0" borderId="31" xfId="0" applyBorder="1" applyProtection="1">
      <protection hidden="1"/>
    </xf>
    <xf numFmtId="0" fontId="1" fillId="0" borderId="31" xfId="0" applyFont="1" applyBorder="1" applyProtection="1">
      <protection hidden="1"/>
    </xf>
    <xf numFmtId="0" fontId="28" fillId="0" borderId="43" xfId="0" applyFont="1" applyBorder="1" applyAlignment="1">
      <alignment horizontal="center" textRotation="90"/>
    </xf>
    <xf numFmtId="0" fontId="13" fillId="0" borderId="19" xfId="0" applyFont="1" applyBorder="1" applyAlignment="1">
      <alignment horizontal="center" textRotation="90"/>
    </xf>
    <xf numFmtId="0" fontId="0" fillId="0" borderId="42" xfId="0" applyBorder="1"/>
    <xf numFmtId="0" fontId="13" fillId="0" borderId="20" xfId="0" applyFont="1" applyBorder="1" applyAlignment="1">
      <alignment horizontal="center" textRotation="90"/>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left" vertical="center"/>
    </xf>
    <xf numFmtId="0" fontId="10" fillId="0" borderId="5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51"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60"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61"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10" fillId="0" borderId="49" xfId="0" applyFont="1" applyBorder="1" applyAlignment="1" applyProtection="1">
      <alignment horizontal="center" vertical="center"/>
      <protection locked="0"/>
    </xf>
    <xf numFmtId="0" fontId="0" fillId="0" borderId="10" xfId="0" applyBorder="1" applyProtection="1">
      <protection locked="0"/>
    </xf>
    <xf numFmtId="0" fontId="0" fillId="0" borderId="30" xfId="0" applyBorder="1" applyProtection="1">
      <protection locked="0"/>
    </xf>
    <xf numFmtId="0" fontId="0" fillId="0" borderId="4" xfId="0" applyBorder="1" applyProtection="1">
      <protection locked="0"/>
    </xf>
    <xf numFmtId="1" fontId="10" fillId="0" borderId="25" xfId="0" applyNumberFormat="1" applyFont="1" applyBorder="1" applyAlignment="1" applyProtection="1">
      <alignment horizontal="center" vertical="center"/>
      <protection locked="0"/>
    </xf>
    <xf numFmtId="2" fontId="10" fillId="4" borderId="1" xfId="0" applyNumberFormat="1" applyFont="1" applyFill="1" applyBorder="1" applyAlignment="1">
      <alignment horizontal="center" vertical="center"/>
    </xf>
    <xf numFmtId="0" fontId="10" fillId="2" borderId="38" xfId="0" applyFont="1" applyFill="1" applyBorder="1" applyAlignment="1">
      <alignment horizontal="center" vertical="center"/>
    </xf>
    <xf numFmtId="1" fontId="5" fillId="2" borderId="26" xfId="0" applyNumberFormat="1" applyFont="1" applyFill="1" applyBorder="1" applyAlignment="1">
      <alignment horizontal="center" vertical="center"/>
    </xf>
    <xf numFmtId="0" fontId="13" fillId="0" borderId="20" xfId="0" applyFont="1" applyBorder="1"/>
    <xf numFmtId="0" fontId="0" fillId="0" borderId="0" xfId="0" applyAlignment="1" applyProtection="1">
      <alignment horizontal="center"/>
      <protection locked="0"/>
    </xf>
    <xf numFmtId="0" fontId="14" fillId="0" borderId="0" xfId="1" applyBorder="1" applyAlignment="1" applyProtection="1">
      <alignment horizontal="center"/>
      <protection hidden="1"/>
    </xf>
    <xf numFmtId="0" fontId="0" fillId="0" borderId="0" xfId="0" applyAlignment="1" applyProtection="1">
      <alignment horizontal="left"/>
      <protection locked="0"/>
    </xf>
    <xf numFmtId="0" fontId="3" fillId="0" borderId="0" xfId="0" applyFont="1" applyAlignment="1" applyProtection="1">
      <alignment horizontal="left"/>
      <protection locked="0"/>
    </xf>
    <xf numFmtId="0" fontId="16" fillId="0" borderId="16" xfId="0" applyFont="1" applyBorder="1"/>
    <xf numFmtId="0" fontId="18" fillId="0" borderId="20" xfId="0" applyFont="1" applyBorder="1" applyProtection="1">
      <protection locked="0"/>
    </xf>
    <xf numFmtId="0" fontId="10" fillId="0" borderId="17" xfId="0" applyFont="1" applyBorder="1" applyAlignment="1">
      <alignment horizontal="left" vertical="center"/>
    </xf>
    <xf numFmtId="0" fontId="10" fillId="0" borderId="62" xfId="0" applyFont="1" applyBorder="1" applyAlignment="1">
      <alignment horizontal="left" vertical="center"/>
    </xf>
    <xf numFmtId="0" fontId="10" fillId="0" borderId="18" xfId="0" applyFont="1" applyBorder="1" applyAlignment="1">
      <alignment horizontal="left" vertical="center"/>
    </xf>
    <xf numFmtId="0" fontId="10" fillId="0" borderId="27" xfId="0" applyFont="1" applyBorder="1" applyAlignment="1">
      <alignment horizontal="center" vertical="center"/>
    </xf>
    <xf numFmtId="0" fontId="10" fillId="0" borderId="27" xfId="0" applyFont="1" applyBorder="1" applyAlignment="1">
      <alignment vertical="center"/>
    </xf>
    <xf numFmtId="0" fontId="11" fillId="0" borderId="27" xfId="0" applyFont="1" applyBorder="1" applyAlignment="1">
      <alignment horizontal="center" vertical="center"/>
    </xf>
    <xf numFmtId="0" fontId="12" fillId="0" borderId="20" xfId="0" applyFont="1" applyBorder="1" applyAlignment="1" applyProtection="1">
      <alignment horizontal="center" vertical="center"/>
      <protection hidden="1"/>
    </xf>
    <xf numFmtId="0" fontId="12" fillId="0" borderId="16" xfId="0" applyFont="1" applyBorder="1" applyAlignment="1" applyProtection="1">
      <alignment horizontal="center" vertical="center"/>
      <protection hidden="1"/>
    </xf>
    <xf numFmtId="0" fontId="12" fillId="0" borderId="31" xfId="0" applyFont="1" applyBorder="1" applyAlignment="1" applyProtection="1">
      <alignment horizontal="center" vertical="center"/>
      <protection hidden="1"/>
    </xf>
    <xf numFmtId="0" fontId="3" fillId="0" borderId="40" xfId="0" applyFont="1" applyBorder="1" applyAlignment="1" applyProtection="1">
      <alignment horizontal="center"/>
      <protection hidden="1"/>
    </xf>
    <xf numFmtId="0" fontId="3" fillId="0" borderId="32" xfId="0" applyFont="1" applyBorder="1" applyAlignment="1" applyProtection="1">
      <alignment horizontal="center"/>
      <protection hidden="1"/>
    </xf>
    <xf numFmtId="0" fontId="3" fillId="0" borderId="10" xfId="0" applyFont="1" applyBorder="1" applyAlignment="1" applyProtection="1">
      <alignment horizontal="center"/>
      <protection hidden="1"/>
    </xf>
    <xf numFmtId="0" fontId="10" fillId="0" borderId="10" xfId="0" applyFont="1" applyBorder="1" applyAlignment="1" applyProtection="1">
      <alignment horizontal="left"/>
      <protection locked="0"/>
    </xf>
    <xf numFmtId="0" fontId="13" fillId="0" borderId="0" xfId="0" applyFont="1" applyAlignment="1" applyProtection="1">
      <alignment horizontal="left"/>
      <protection hidden="1"/>
    </xf>
    <xf numFmtId="0" fontId="0" fillId="0" borderId="10" xfId="0" applyBorder="1" applyAlignment="1" applyProtection="1">
      <alignment horizontal="center"/>
      <protection hidden="1"/>
    </xf>
    <xf numFmtId="0" fontId="13" fillId="0" borderId="0" xfId="0" applyFont="1" applyAlignment="1" applyProtection="1">
      <alignment horizontal="left" vertical="center"/>
      <protection hidden="1"/>
    </xf>
    <xf numFmtId="0" fontId="13" fillId="0" borderId="0" xfId="0" applyFont="1" applyAlignment="1" applyProtection="1">
      <alignment horizontal="left" vertical="top"/>
      <protection hidden="1"/>
    </xf>
    <xf numFmtId="14" fontId="3" fillId="0" borderId="10" xfId="0" applyNumberFormat="1" applyFont="1" applyBorder="1" applyAlignment="1" applyProtection="1">
      <alignment horizontal="left"/>
      <protection locked="0"/>
    </xf>
    <xf numFmtId="0" fontId="13" fillId="0" borderId="22" xfId="0" applyFont="1" applyBorder="1" applyAlignment="1" applyProtection="1">
      <alignment horizontal="left"/>
      <protection hidden="1"/>
    </xf>
    <xf numFmtId="0" fontId="17" fillId="0" borderId="11" xfId="0" applyFont="1" applyBorder="1" applyAlignment="1" applyProtection="1">
      <alignment horizontal="center"/>
      <protection hidden="1"/>
    </xf>
    <xf numFmtId="0" fontId="17" fillId="0" borderId="50" xfId="0" applyFont="1" applyBorder="1" applyAlignment="1" applyProtection="1">
      <alignment horizontal="center"/>
      <protection hidden="1"/>
    </xf>
    <xf numFmtId="0" fontId="6" fillId="0" borderId="22" xfId="0" applyFont="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0" fillId="0" borderId="0" xfId="0" applyAlignment="1" applyProtection="1">
      <alignment horizontal="left"/>
      <protection hidden="1"/>
    </xf>
    <xf numFmtId="0" fontId="0" fillId="0" borderId="0" xfId="0" applyAlignment="1" applyProtection="1">
      <alignment horizontal="center"/>
      <protection hidden="1"/>
    </xf>
    <xf numFmtId="0" fontId="0" fillId="0" borderId="0" xfId="0" applyProtection="1">
      <protection hidden="1"/>
    </xf>
    <xf numFmtId="0" fontId="1" fillId="2" borderId="42" xfId="0" applyFont="1" applyFill="1" applyBorder="1" applyAlignment="1" applyProtection="1">
      <alignment horizontal="center"/>
      <protection hidden="1"/>
    </xf>
    <xf numFmtId="0" fontId="1" fillId="2" borderId="30" xfId="0" applyFont="1" applyFill="1" applyBorder="1" applyAlignment="1" applyProtection="1">
      <alignment horizontal="center"/>
      <protection hidden="1"/>
    </xf>
    <xf numFmtId="0" fontId="10" fillId="2" borderId="21" xfId="0" applyFont="1" applyFill="1" applyBorder="1" applyAlignment="1" applyProtection="1">
      <alignment horizontal="right" vertical="center" wrapText="1"/>
      <protection hidden="1"/>
    </xf>
    <xf numFmtId="0" fontId="10" fillId="2" borderId="22" xfId="0" applyFont="1" applyFill="1" applyBorder="1" applyAlignment="1" applyProtection="1">
      <alignment horizontal="right" vertical="center" wrapText="1"/>
      <protection hidden="1"/>
    </xf>
    <xf numFmtId="0" fontId="10" fillId="2" borderId="41" xfId="0" applyFont="1" applyFill="1" applyBorder="1" applyAlignment="1" applyProtection="1">
      <alignment horizontal="right" vertical="center" wrapText="1"/>
      <protection hidden="1"/>
    </xf>
    <xf numFmtId="0" fontId="10" fillId="2" borderId="8" xfId="0" applyFont="1" applyFill="1" applyBorder="1" applyAlignment="1" applyProtection="1">
      <alignment horizontal="right" vertical="center" wrapText="1"/>
      <protection hidden="1"/>
    </xf>
    <xf numFmtId="0" fontId="10" fillId="2" borderId="22" xfId="0" applyFont="1" applyFill="1" applyBorder="1" applyAlignment="1" applyProtection="1">
      <alignment horizontal="center" vertical="center"/>
      <protection hidden="1"/>
    </xf>
    <xf numFmtId="0" fontId="10" fillId="2" borderId="40" xfId="0" applyFont="1" applyFill="1" applyBorder="1" applyAlignment="1" applyProtection="1">
      <alignment horizontal="center" vertical="center"/>
      <protection hidden="1"/>
    </xf>
    <xf numFmtId="0" fontId="10" fillId="2" borderId="8" xfId="0" applyFont="1" applyFill="1" applyBorder="1" applyAlignment="1" applyProtection="1">
      <alignment horizontal="center" vertical="center"/>
      <protection hidden="1"/>
    </xf>
    <xf numFmtId="0" fontId="10" fillId="2" borderId="32" xfId="0" applyFont="1" applyFill="1" applyBorder="1" applyAlignment="1" applyProtection="1">
      <alignment horizontal="center" vertical="center"/>
      <protection hidden="1"/>
    </xf>
    <xf numFmtId="0" fontId="0" fillId="0" borderId="8" xfId="0" applyBorder="1" applyProtection="1">
      <protection hidden="1"/>
    </xf>
    <xf numFmtId="0" fontId="3" fillId="3" borderId="27" xfId="0" applyFont="1" applyFill="1" applyBorder="1" applyAlignment="1" applyProtection="1">
      <alignment horizontal="center" vertical="center" textRotation="90" wrapText="1"/>
      <protection hidden="1"/>
    </xf>
    <xf numFmtId="0" fontId="3" fillId="3" borderId="28" xfId="0" applyFont="1" applyFill="1" applyBorder="1" applyAlignment="1" applyProtection="1">
      <alignment horizontal="center" vertical="center" textRotation="90" wrapText="1"/>
      <protection hidden="1"/>
    </xf>
    <xf numFmtId="0" fontId="3" fillId="3" borderId="29" xfId="0" applyFont="1" applyFill="1" applyBorder="1" applyAlignment="1" applyProtection="1">
      <alignment horizontal="center" vertical="center" textRotation="90" wrapText="1"/>
      <protection hidden="1"/>
    </xf>
    <xf numFmtId="164" fontId="0" fillId="5" borderId="18" xfId="0" applyNumberFormat="1" applyFill="1" applyBorder="1" applyAlignment="1" applyProtection="1">
      <alignment horizontal="center" vertical="center"/>
      <protection hidden="1"/>
    </xf>
    <xf numFmtId="164" fontId="0" fillId="5" borderId="45" xfId="0" applyNumberFormat="1" applyFill="1" applyBorder="1" applyAlignment="1" applyProtection="1">
      <alignment horizontal="center" vertical="center"/>
      <protection hidden="1"/>
    </xf>
    <xf numFmtId="0" fontId="1" fillId="0" borderId="46" xfId="0" applyFont="1" applyBorder="1" applyAlignment="1" applyProtection="1">
      <alignment horizontal="center"/>
      <protection hidden="1"/>
    </xf>
    <xf numFmtId="0" fontId="1" fillId="0" borderId="22" xfId="0" applyFont="1" applyBorder="1" applyAlignment="1" applyProtection="1">
      <alignment horizontal="center"/>
      <protection hidden="1"/>
    </xf>
    <xf numFmtId="0" fontId="1" fillId="2" borderId="32" xfId="0" applyFont="1" applyFill="1" applyBorder="1" applyAlignment="1" applyProtection="1">
      <alignment horizontal="left" vertical="top"/>
      <protection hidden="1"/>
    </xf>
    <xf numFmtId="0" fontId="0" fillId="2" borderId="31" xfId="0" applyFill="1" applyBorder="1" applyAlignment="1" applyProtection="1">
      <alignment horizontal="left" vertical="top"/>
      <protection hidden="1"/>
    </xf>
    <xf numFmtId="0" fontId="1" fillId="0" borderId="29" xfId="0" applyFont="1" applyBorder="1" applyAlignment="1" applyProtection="1">
      <alignment horizontal="center"/>
      <protection hidden="1"/>
    </xf>
    <xf numFmtId="0" fontId="0" fillId="0" borderId="41" xfId="0" applyBorder="1" applyAlignment="1" applyProtection="1">
      <alignment horizontal="center"/>
      <protection hidden="1"/>
    </xf>
    <xf numFmtId="0" fontId="0" fillId="3" borderId="28" xfId="0" applyFill="1" applyBorder="1" applyAlignment="1" applyProtection="1">
      <alignment horizontal="center" vertical="center" textRotation="90" wrapText="1"/>
      <protection hidden="1"/>
    </xf>
    <xf numFmtId="0" fontId="1" fillId="3" borderId="16" xfId="0" applyFont="1" applyFill="1" applyBorder="1" applyAlignment="1" applyProtection="1">
      <alignment horizontal="left" vertical="top"/>
      <protection hidden="1"/>
    </xf>
    <xf numFmtId="0" fontId="0" fillId="3" borderId="16" xfId="0" applyFill="1" applyBorder="1" applyAlignment="1" applyProtection="1">
      <alignment horizontal="left" vertical="top"/>
      <protection hidden="1"/>
    </xf>
    <xf numFmtId="0" fontId="1" fillId="3" borderId="27" xfId="0" applyFont="1" applyFill="1" applyBorder="1" applyAlignment="1" applyProtection="1">
      <alignment horizontal="center"/>
      <protection hidden="1"/>
    </xf>
    <xf numFmtId="0" fontId="0" fillId="3" borderId="21" xfId="0" applyFill="1" applyBorder="1" applyAlignment="1" applyProtection="1">
      <alignment horizontal="center"/>
      <protection hidden="1"/>
    </xf>
    <xf numFmtId="0" fontId="23" fillId="4" borderId="42" xfId="0" applyFont="1" applyFill="1" applyBorder="1" applyAlignment="1" applyProtection="1">
      <alignment horizontal="left" vertical="center"/>
      <protection hidden="1"/>
    </xf>
    <xf numFmtId="0" fontId="24" fillId="4" borderId="30" xfId="0" applyFont="1" applyFill="1" applyBorder="1" applyAlignment="1" applyProtection="1">
      <alignment horizontal="left" vertical="center"/>
      <protection hidden="1"/>
    </xf>
    <xf numFmtId="0" fontId="0" fillId="0" borderId="14" xfId="0" applyBorder="1" applyAlignment="1" applyProtection="1">
      <alignment horizontal="center"/>
      <protection hidden="1"/>
    </xf>
    <xf numFmtId="0" fontId="0" fillId="0" borderId="37" xfId="0" applyBorder="1" applyAlignment="1" applyProtection="1">
      <alignment horizontal="center"/>
      <protection hidden="1"/>
    </xf>
    <xf numFmtId="164" fontId="23" fillId="4" borderId="0" xfId="0" applyNumberFormat="1" applyFont="1" applyFill="1" applyAlignment="1" applyProtection="1">
      <alignment horizontal="left" vertical="center"/>
      <protection hidden="1"/>
    </xf>
    <xf numFmtId="164" fontId="23" fillId="4" borderId="30" xfId="0" applyNumberFormat="1" applyFont="1" applyFill="1" applyBorder="1" applyAlignment="1" applyProtection="1">
      <alignment horizontal="left" vertical="center"/>
      <protection hidden="1"/>
    </xf>
    <xf numFmtId="0" fontId="24" fillId="4" borderId="0" xfId="0" applyFont="1" applyFill="1" applyAlignment="1" applyProtection="1">
      <alignment horizontal="left" vertical="center"/>
      <protection hidden="1"/>
    </xf>
    <xf numFmtId="164" fontId="0" fillId="5" borderId="41" xfId="0" applyNumberFormat="1" applyFill="1" applyBorder="1" applyAlignment="1" applyProtection="1">
      <alignment horizontal="center" vertical="center"/>
      <protection hidden="1"/>
    </xf>
    <xf numFmtId="164" fontId="0" fillId="5" borderId="32" xfId="0" applyNumberFormat="1" applyFill="1" applyBorder="1" applyAlignment="1" applyProtection="1">
      <alignment horizontal="center" vertical="center"/>
      <protection hidden="1"/>
    </xf>
    <xf numFmtId="0" fontId="5" fillId="4" borderId="42" xfId="0" applyFont="1" applyFill="1" applyBorder="1" applyAlignment="1" applyProtection="1">
      <alignment horizontal="center" vertical="center"/>
      <protection hidden="1"/>
    </xf>
    <xf numFmtId="0" fontId="5" fillId="4" borderId="30" xfId="0" applyFont="1" applyFill="1" applyBorder="1" applyAlignment="1" applyProtection="1">
      <alignment horizontal="center" vertical="center"/>
      <protection hidden="1"/>
    </xf>
    <xf numFmtId="0" fontId="17" fillId="4" borderId="42" xfId="0" applyFont="1" applyFill="1" applyBorder="1" applyAlignment="1" applyProtection="1">
      <alignment horizontal="left" vertical="top" wrapText="1"/>
      <protection hidden="1"/>
    </xf>
    <xf numFmtId="0" fontId="17" fillId="4" borderId="30" xfId="0" applyFont="1" applyFill="1" applyBorder="1" applyAlignment="1" applyProtection="1">
      <alignment horizontal="left" vertical="top" wrapText="1"/>
      <protection hidden="1"/>
    </xf>
    <xf numFmtId="0" fontId="1" fillId="3" borderId="9" xfId="0" applyFont="1" applyFill="1" applyBorder="1" applyAlignment="1" applyProtection="1">
      <alignment horizontal="center"/>
      <protection hidden="1"/>
    </xf>
    <xf numFmtId="0" fontId="0" fillId="3" borderId="20" xfId="0" applyFill="1" applyBorder="1" applyAlignment="1" applyProtection="1">
      <alignment horizontal="center"/>
      <protection hidden="1"/>
    </xf>
    <xf numFmtId="164" fontId="0" fillId="5" borderId="8" xfId="0" applyNumberFormat="1" applyFill="1" applyBorder="1" applyAlignment="1" applyProtection="1">
      <alignment horizontal="center" vertical="center"/>
      <protection hidden="1"/>
    </xf>
    <xf numFmtId="0" fontId="24" fillId="4" borderId="42" xfId="0" applyFont="1" applyFill="1" applyBorder="1" applyAlignment="1" applyProtection="1">
      <alignment horizontal="left" vertical="center"/>
      <protection hidden="1"/>
    </xf>
    <xf numFmtId="164" fontId="23" fillId="4" borderId="42" xfId="0" applyNumberFormat="1" applyFont="1" applyFill="1" applyBorder="1" applyAlignment="1" applyProtection="1">
      <alignment horizontal="left" vertical="center"/>
      <protection hidden="1"/>
    </xf>
    <xf numFmtId="0" fontId="22" fillId="0" borderId="16" xfId="0" applyFont="1" applyBorder="1" applyAlignment="1">
      <alignment horizontal="center" vertical="center"/>
    </xf>
    <xf numFmtId="0" fontId="22" fillId="0" borderId="31" xfId="0" applyFont="1" applyBorder="1" applyAlignment="1">
      <alignment horizontal="center" vertical="center"/>
    </xf>
    <xf numFmtId="0" fontId="5" fillId="0" borderId="2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9525</xdr:colOff>
      <xdr:row>43</xdr:row>
      <xdr:rowOff>9524</xdr:rowOff>
    </xdr:from>
    <xdr:ext cx="6877050" cy="9591676"/>
    <xdr:sp macro="" textlink="">
      <xdr:nvSpPr>
        <xdr:cNvPr id="3" name="Tekstfelt 2">
          <a:extLst>
            <a:ext uri="{FF2B5EF4-FFF2-40B4-BE49-F238E27FC236}">
              <a16:creationId xmlns:a16="http://schemas.microsoft.com/office/drawing/2014/main" id="{00000000-0008-0000-0000-000003000000}"/>
            </a:ext>
          </a:extLst>
        </xdr:cNvPr>
        <xdr:cNvSpPr txBox="1"/>
      </xdr:nvSpPr>
      <xdr:spPr>
        <a:xfrm>
          <a:off x="9525" y="9582149"/>
          <a:ext cx="6877050" cy="959167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1" i="1">
              <a:solidFill>
                <a:schemeClr val="tx1"/>
              </a:solidFill>
              <a:effectLst/>
              <a:latin typeface="+mn-lt"/>
              <a:ea typeface="+mn-ea"/>
              <a:cs typeface="+mn-cs"/>
            </a:rPr>
            <a:t>Fagområder:</a:t>
          </a:r>
          <a:endParaRPr lang="da-DK" sz="1100">
            <a:solidFill>
              <a:schemeClr val="tx1"/>
            </a:solidFill>
            <a:effectLst/>
            <a:latin typeface="+mn-lt"/>
            <a:ea typeface="+mn-ea"/>
            <a:cs typeface="+mn-cs"/>
          </a:endParaRPr>
        </a:p>
        <a:p>
          <a:r>
            <a:rPr lang="da-DK" sz="1100" b="1">
              <a:solidFill>
                <a:schemeClr val="tx1"/>
              </a:solidFill>
              <a:effectLst/>
              <a:latin typeface="+mn-lt"/>
              <a:ea typeface="+mn-ea"/>
              <a:cs typeface="+mn-cs"/>
            </a:rPr>
            <a:t>M</a:t>
          </a:r>
          <a:r>
            <a:rPr lang="da-DK" sz="1100">
              <a:solidFill>
                <a:schemeClr val="tx1"/>
              </a:solidFill>
              <a:effectLst/>
              <a:latin typeface="+mn-lt"/>
              <a:ea typeface="+mn-ea"/>
              <a:cs typeface="+mn-cs"/>
            </a:rPr>
            <a:t>   	Murer fagområde</a:t>
          </a:r>
        </a:p>
        <a:p>
          <a:r>
            <a:rPr lang="da-DK" sz="1100" b="1">
              <a:solidFill>
                <a:schemeClr val="tx1"/>
              </a:solidFill>
              <a:effectLst/>
              <a:latin typeface="+mn-lt"/>
              <a:ea typeface="+mn-ea"/>
              <a:cs typeface="+mn-cs"/>
            </a:rPr>
            <a:t>F</a:t>
          </a:r>
          <a:r>
            <a:rPr lang="da-DK" sz="1100">
              <a:solidFill>
                <a:schemeClr val="tx1"/>
              </a:solidFill>
              <a:effectLst/>
              <a:latin typeface="+mn-lt"/>
              <a:ea typeface="+mn-ea"/>
              <a:cs typeface="+mn-cs"/>
            </a:rPr>
            <a:t>	Flise fagområde</a:t>
          </a:r>
        </a:p>
        <a:p>
          <a:r>
            <a:rPr lang="da-DK" sz="1100" b="1">
              <a:solidFill>
                <a:schemeClr val="tx1"/>
              </a:solidFill>
              <a:effectLst/>
              <a:latin typeface="+mn-lt"/>
              <a:ea typeface="+mn-ea"/>
              <a:cs typeface="+mn-cs"/>
            </a:rPr>
            <a:t>E</a:t>
          </a:r>
          <a:r>
            <a:rPr lang="da-DK" sz="1100">
              <a:solidFill>
                <a:schemeClr val="tx1"/>
              </a:solidFill>
              <a:effectLst/>
              <a:latin typeface="+mn-lt"/>
              <a:ea typeface="+mn-ea"/>
              <a:cs typeface="+mn-cs"/>
            </a:rPr>
            <a:t>	Energi fagområde</a:t>
          </a:r>
        </a:p>
        <a:p>
          <a:r>
            <a:rPr lang="da-DK" sz="1100" b="1">
              <a:solidFill>
                <a:schemeClr val="tx1"/>
              </a:solidFill>
              <a:effectLst/>
              <a:latin typeface="+mn-lt"/>
              <a:ea typeface="+mn-ea"/>
              <a:cs typeface="+mn-cs"/>
            </a:rPr>
            <a:t>R</a:t>
          </a:r>
          <a:r>
            <a:rPr lang="da-DK" sz="1100">
              <a:solidFill>
                <a:schemeClr val="tx1"/>
              </a:solidFill>
              <a:effectLst/>
              <a:latin typeface="+mn-lt"/>
              <a:ea typeface="+mn-ea"/>
              <a:cs typeface="+mn-cs"/>
            </a:rPr>
            <a:t>	Restaurering og renoverings fagområde</a:t>
          </a:r>
        </a:p>
        <a:p>
          <a:r>
            <a:rPr lang="da-DK" sz="1100" b="1">
              <a:solidFill>
                <a:schemeClr val="tx1"/>
              </a:solidFill>
              <a:effectLst/>
              <a:latin typeface="+mn-lt"/>
              <a:ea typeface="+mn-ea"/>
              <a:cs typeface="+mn-cs"/>
            </a:rPr>
            <a:t>T</a:t>
          </a:r>
          <a:r>
            <a:rPr lang="da-DK" sz="1100">
              <a:solidFill>
                <a:schemeClr val="tx1"/>
              </a:solidFill>
              <a:effectLst/>
              <a:latin typeface="+mn-lt"/>
              <a:ea typeface="+mn-ea"/>
              <a:cs typeface="+mn-cs"/>
            </a:rPr>
            <a:t>	Tag fagområde</a:t>
          </a:r>
        </a:p>
        <a:p>
          <a:r>
            <a:rPr lang="da-DK" sz="1100">
              <a:solidFill>
                <a:schemeClr val="tx1"/>
              </a:solidFill>
              <a:effectLst/>
              <a:latin typeface="+mn-lt"/>
              <a:ea typeface="+mn-ea"/>
              <a:cs typeface="+mn-cs"/>
            </a:rPr>
            <a:t> </a:t>
          </a:r>
        </a:p>
        <a:p>
          <a:r>
            <a:rPr lang="da-DK" sz="1100" b="1" i="1">
              <a:solidFill>
                <a:schemeClr val="tx1"/>
              </a:solidFill>
              <a:effectLst/>
              <a:latin typeface="+mn-lt"/>
              <a:ea typeface="+mn-ea"/>
              <a:cs typeface="+mn-cs"/>
            </a:rPr>
            <a:t>Indtast på karakterskemaet (den første side i regnearket):</a:t>
          </a:r>
          <a:endParaRPr lang="da-DK" sz="1100">
            <a:solidFill>
              <a:schemeClr val="tx1"/>
            </a:solidFill>
            <a:effectLst/>
            <a:latin typeface="+mn-lt"/>
            <a:ea typeface="+mn-ea"/>
            <a:cs typeface="+mn-cs"/>
          </a:endParaRPr>
        </a:p>
        <a:p>
          <a:pPr lvl="0"/>
          <a:r>
            <a:rPr lang="da-DK" sz="1100">
              <a:solidFill>
                <a:schemeClr val="tx1"/>
              </a:solidFill>
              <a:effectLst/>
              <a:latin typeface="+mn-lt"/>
              <a:ea typeface="+mn-ea"/>
              <a:cs typeface="+mn-cs"/>
            </a:rPr>
            <a:t>1. Skolens navn</a:t>
          </a:r>
        </a:p>
        <a:p>
          <a:pPr lvl="0"/>
          <a:r>
            <a:rPr lang="da-DK" sz="1100">
              <a:solidFill>
                <a:schemeClr val="tx1"/>
              </a:solidFill>
              <a:effectLst/>
              <a:latin typeface="+mn-lt"/>
              <a:ea typeface="+mn-ea"/>
              <a:cs typeface="+mn-cs"/>
            </a:rPr>
            <a:t>2. Dato</a:t>
          </a:r>
        </a:p>
        <a:p>
          <a:pPr lvl="0"/>
          <a:r>
            <a:rPr lang="da-DK" sz="1100">
              <a:solidFill>
                <a:schemeClr val="tx1"/>
              </a:solidFill>
              <a:effectLst/>
              <a:latin typeface="+mn-lt"/>
              <a:ea typeface="+mn-ea"/>
              <a:cs typeface="+mn-cs"/>
            </a:rPr>
            <a:t>3. Bogstav for speciale</a:t>
          </a:r>
        </a:p>
        <a:p>
          <a:pPr lvl="0"/>
          <a:r>
            <a:rPr lang="da-DK" sz="1100">
              <a:solidFill>
                <a:schemeClr val="tx1"/>
              </a:solidFill>
              <a:effectLst/>
              <a:latin typeface="+mn-lt"/>
              <a:ea typeface="+mn-ea"/>
              <a:cs typeface="+mn-cs"/>
            </a:rPr>
            <a:t>4. Elevens navn</a:t>
          </a:r>
        </a:p>
        <a:p>
          <a:pPr lvl="0"/>
          <a:r>
            <a:rPr lang="da-DK" sz="1100">
              <a:solidFill>
                <a:schemeClr val="tx1"/>
              </a:solidFill>
              <a:effectLst/>
              <a:latin typeface="+mn-lt"/>
              <a:ea typeface="+mn-ea"/>
              <a:cs typeface="+mn-cs"/>
            </a:rPr>
            <a:t>5. Cpr.nr.</a:t>
          </a:r>
        </a:p>
        <a:p>
          <a:r>
            <a:rPr lang="da-DK" sz="1100">
              <a:solidFill>
                <a:schemeClr val="tx1"/>
              </a:solidFill>
              <a:effectLst/>
              <a:latin typeface="+mn-lt"/>
              <a:ea typeface="+mn-ea"/>
              <a:cs typeface="+mn-cs"/>
            </a:rPr>
            <a:t> </a:t>
          </a:r>
        </a:p>
        <a:p>
          <a:r>
            <a:rPr lang="da-DK" sz="1100">
              <a:solidFill>
                <a:schemeClr val="tx1"/>
              </a:solidFill>
              <a:effectLst/>
              <a:latin typeface="+mn-lt"/>
              <a:ea typeface="+mn-ea"/>
              <a:cs typeface="+mn-cs"/>
            </a:rPr>
            <a:t>6. De indtastede oplysninger vil efterfølgende blive overført til hver elevs karakterside</a:t>
          </a:r>
        </a:p>
        <a:p>
          <a:r>
            <a:rPr lang="da-DK" sz="1100">
              <a:solidFill>
                <a:schemeClr val="tx1"/>
              </a:solidFill>
              <a:effectLst/>
              <a:latin typeface="+mn-lt"/>
              <a:ea typeface="+mn-ea"/>
              <a:cs typeface="+mn-cs"/>
            </a:rPr>
            <a:t>7. Ved tryk på elevens nr. på karakterskemaet, eller tryk på elev nr. i bunden af siden, fremkommer den ønskede elevs karakterside på skærmen.</a:t>
          </a:r>
        </a:p>
        <a:p>
          <a:r>
            <a:rPr lang="da-DK" sz="1100">
              <a:solidFill>
                <a:schemeClr val="tx1"/>
              </a:solidFill>
              <a:effectLst/>
              <a:latin typeface="+mn-lt"/>
              <a:ea typeface="+mn-ea"/>
              <a:cs typeface="+mn-cs"/>
            </a:rPr>
            <a:t>8. På elevens karakterside kan de givne karakterer indtastes, fra hhv. censor og eksaminator.</a:t>
          </a:r>
        </a:p>
        <a:p>
          <a:r>
            <a:rPr lang="da-DK" sz="1100">
              <a:solidFill>
                <a:schemeClr val="tx1"/>
              </a:solidFill>
              <a:effectLst/>
              <a:latin typeface="+mn-lt"/>
              <a:ea typeface="+mn-ea"/>
              <a:cs typeface="+mn-cs"/>
            </a:rPr>
            <a:t>9. Regnearket vil efterfølgende beregne karakteren for hhv. teori, praktik og den endelige gennemsnits karakter.</a:t>
          </a:r>
        </a:p>
        <a:p>
          <a:r>
            <a:rPr lang="da-DK" sz="1100">
              <a:solidFill>
                <a:schemeClr val="tx1"/>
              </a:solidFill>
              <a:effectLst/>
              <a:latin typeface="+mn-lt"/>
              <a:ea typeface="+mn-ea"/>
              <a:cs typeface="+mn-cs"/>
            </a:rPr>
            <a:t>10. Hvis gennemsnittet ligger midt imellem de to karakterer, oprunder eller nedrunder regnearket til den karakter, der er nærmest censors karakter.</a:t>
          </a:r>
        </a:p>
        <a:p>
          <a:r>
            <a:rPr lang="da-DK" sz="1100">
              <a:solidFill>
                <a:schemeClr val="tx1"/>
              </a:solidFill>
              <a:effectLst/>
              <a:latin typeface="+mn-lt"/>
              <a:ea typeface="+mn-ea"/>
              <a:cs typeface="+mn-cs"/>
            </a:rPr>
            <a:t>11. Regnearket beregner også om det er ikke bestået, antaget, er antaget med ros, er antaget med bronze, eller er antaget med sølv.</a:t>
          </a:r>
        </a:p>
        <a:p>
          <a:r>
            <a:rPr lang="da-DK" sz="1100">
              <a:solidFill>
                <a:schemeClr val="tx1"/>
              </a:solidFill>
              <a:effectLst/>
              <a:latin typeface="+mn-lt"/>
              <a:ea typeface="+mn-ea"/>
              <a:cs typeface="+mn-cs"/>
            </a:rPr>
            <a:t>12. Alle beregnede resultater er efterfølgende overført til karakterskemaet.</a:t>
          </a:r>
        </a:p>
        <a:p>
          <a:r>
            <a:rPr lang="da-DK" sz="1100">
              <a:solidFill>
                <a:schemeClr val="tx1"/>
              </a:solidFill>
              <a:effectLst/>
              <a:latin typeface="+mn-lt"/>
              <a:ea typeface="+mn-ea"/>
              <a:cs typeface="+mn-cs"/>
            </a:rPr>
            <a:t>13. Karakterskemaet kan herefter udprintes, underskrives og sendes til Berit Dalum (</a:t>
          </a:r>
          <a:r>
            <a:rPr lang="da-DK" sz="1100" u="sng">
              <a:solidFill>
                <a:schemeClr val="tx1"/>
              </a:solidFill>
              <a:effectLst/>
              <a:latin typeface="+mn-lt"/>
              <a:ea typeface="+mn-ea"/>
              <a:cs typeface="+mn-cs"/>
              <a:hlinkClick xmlns:r="http://schemas.openxmlformats.org/officeDocument/2006/relationships" r:id=""/>
            </a:rPr>
            <a:t>bd@bygud.dk</a:t>
          </a:r>
          <a:r>
            <a:rPr lang="da-DK" sz="1100">
              <a:solidFill>
                <a:schemeClr val="tx1"/>
              </a:solidFill>
              <a:effectLst/>
              <a:latin typeface="+mn-lt"/>
              <a:ea typeface="+mn-ea"/>
              <a:cs typeface="+mn-cs"/>
            </a:rPr>
            <a:t>).</a:t>
          </a:r>
        </a:p>
        <a:p>
          <a:r>
            <a:rPr lang="da-DK" sz="1100">
              <a:solidFill>
                <a:schemeClr val="tx1"/>
              </a:solidFill>
              <a:effectLst/>
              <a:latin typeface="+mn-lt"/>
              <a:ea typeface="+mn-ea"/>
              <a:cs typeface="+mn-cs"/>
            </a:rPr>
            <a:t> </a:t>
          </a:r>
        </a:p>
        <a:p>
          <a:r>
            <a:rPr lang="da-DK" sz="1100">
              <a:solidFill>
                <a:schemeClr val="tx1"/>
              </a:solidFill>
              <a:effectLst/>
              <a:latin typeface="+mn-lt"/>
              <a:ea typeface="+mn-ea"/>
              <a:cs typeface="+mn-cs"/>
            </a:rPr>
            <a:t>Der tages forbehold for fejl i regnearket, men er der brugere der ved afprøvning observerer fejl, bedes denne rette henvendelse til: </a:t>
          </a:r>
        </a:p>
        <a:p>
          <a:r>
            <a:rPr lang="da-DK" sz="1100">
              <a:solidFill>
                <a:schemeClr val="tx1"/>
              </a:solidFill>
              <a:effectLst/>
              <a:latin typeface="+mn-lt"/>
              <a:ea typeface="+mn-ea"/>
              <a:cs typeface="+mn-cs"/>
            </a:rPr>
            <a:t>Frank Simonsen</a:t>
          </a:r>
        </a:p>
        <a:p>
          <a:r>
            <a:rPr lang="da-DK" sz="1100">
              <a:solidFill>
                <a:schemeClr val="tx1"/>
              </a:solidFill>
              <a:effectLst/>
              <a:latin typeface="+mn-lt"/>
              <a:ea typeface="+mn-ea"/>
              <a:cs typeface="+mn-cs"/>
            </a:rPr>
            <a:t>Lærer</a:t>
          </a:r>
        </a:p>
        <a:p>
          <a:r>
            <a:rPr lang="da-DK" sz="1100">
              <a:solidFill>
                <a:schemeClr val="tx1"/>
              </a:solidFill>
              <a:effectLst/>
              <a:latin typeface="+mn-lt"/>
              <a:ea typeface="+mn-ea"/>
              <a:cs typeface="+mn-cs"/>
            </a:rPr>
            <a:t>Mob:22 32 74 21</a:t>
          </a:r>
        </a:p>
        <a:p>
          <a:r>
            <a:rPr lang="en-US" sz="1100">
              <a:solidFill>
                <a:schemeClr val="tx1"/>
              </a:solidFill>
              <a:effectLst/>
              <a:latin typeface="+mn-lt"/>
              <a:ea typeface="+mn-ea"/>
              <a:cs typeface="+mn-cs"/>
            </a:rPr>
            <a:t>E-mail: </a:t>
          </a:r>
          <a:r>
            <a:rPr lang="en-US" sz="1100" u="none" strike="noStrike">
              <a:solidFill>
                <a:schemeClr val="tx1"/>
              </a:solidFill>
              <a:effectLst/>
              <a:latin typeface="+mn-lt"/>
              <a:ea typeface="+mn-ea"/>
              <a:cs typeface="+mn-cs"/>
              <a:hlinkClick xmlns:r="http://schemas.openxmlformats.org/officeDocument/2006/relationships" r:id=""/>
            </a:rPr>
            <a:t>frsi@techcollege.dk</a:t>
          </a:r>
          <a:endParaRPr lang="da-DK" sz="1100">
            <a:solidFill>
              <a:schemeClr val="tx1"/>
            </a:solidFill>
            <a:effectLst/>
            <a:latin typeface="+mn-lt"/>
            <a:ea typeface="+mn-ea"/>
            <a:cs typeface="+mn-cs"/>
          </a:endParaRPr>
        </a:p>
        <a:p>
          <a:r>
            <a:rPr lang="da-DK" sz="1100">
              <a:solidFill>
                <a:schemeClr val="tx1"/>
              </a:solidFill>
              <a:effectLst/>
              <a:latin typeface="+mn-lt"/>
              <a:ea typeface="+mn-ea"/>
              <a:cs typeface="+mn-cs"/>
            </a:rPr>
            <a:t> </a:t>
          </a:r>
        </a:p>
        <a:p>
          <a:endParaRPr lang="da-DK" sz="1100"/>
        </a:p>
      </xdr:txBody>
    </xdr:sp>
    <xdr:clientData/>
  </xdr:oneCellAnchor>
  <xdr:twoCellAnchor editAs="oneCell">
    <xdr:from>
      <xdr:col>0</xdr:col>
      <xdr:colOff>85725</xdr:colOff>
      <xdr:row>71</xdr:row>
      <xdr:rowOff>38100</xdr:rowOff>
    </xdr:from>
    <xdr:to>
      <xdr:col>2</xdr:col>
      <xdr:colOff>771734</xdr:colOff>
      <xdr:row>72</xdr:row>
      <xdr:rowOff>23</xdr:rowOff>
    </xdr:to>
    <xdr:pic>
      <xdr:nvPicPr>
        <xdr:cNvPr id="5" name="Billed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11425"/>
          <a:ext cx="1495634" cy="1619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590551</xdr:colOff>
      <xdr:row>0</xdr:row>
      <xdr:rowOff>0</xdr:rowOff>
    </xdr:from>
    <xdr:to>
      <xdr:col>19</xdr:col>
      <xdr:colOff>219640</xdr:colOff>
      <xdr:row>36</xdr:row>
      <xdr:rowOff>80010</xdr:rowOff>
    </xdr:to>
    <xdr:pic>
      <xdr:nvPicPr>
        <xdr:cNvPr id="2" name="Billed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28191" t="21780" r="35117" b="4988"/>
        <a:stretch/>
      </xdr:blipFill>
      <xdr:spPr>
        <a:xfrm>
          <a:off x="10096501" y="0"/>
          <a:ext cx="5201214" cy="6010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2"/>
  <sheetViews>
    <sheetView tabSelected="1" view="pageLayout" zoomScaleNormal="100" workbookViewId="0">
      <selection activeCell="C18" sqref="C18"/>
    </sheetView>
  </sheetViews>
  <sheetFormatPr defaultColWidth="9.140625" defaultRowHeight="15" x14ac:dyDescent="0.25"/>
  <cols>
    <col min="1" max="1" width="6.7109375" style="38" customWidth="1"/>
    <col min="2" max="2" width="4.7109375" style="13" customWidth="1"/>
    <col min="3" max="3" width="27.85546875" style="13" customWidth="1"/>
    <col min="4" max="4" width="12.140625" style="13" customWidth="1"/>
    <col min="5" max="5" width="8.5703125" style="13" customWidth="1"/>
    <col min="6" max="6" width="8.7109375" style="13" customWidth="1"/>
    <col min="7" max="7" width="8.42578125" style="13" customWidth="1"/>
    <col min="8" max="8" width="19.28515625" style="13" customWidth="1"/>
    <col min="9" max="16384" width="9.140625" style="13"/>
  </cols>
  <sheetData>
    <row r="1" spans="1:14" ht="49.5" customHeight="1" thickBot="1" x14ac:dyDescent="0.3">
      <c r="A1" s="212" t="s">
        <v>46</v>
      </c>
      <c r="B1" s="213"/>
      <c r="C1" s="214"/>
      <c r="D1" s="212" t="s">
        <v>48</v>
      </c>
      <c r="E1" s="213"/>
      <c r="F1" s="213"/>
      <c r="G1" s="213"/>
      <c r="H1" s="214"/>
      <c r="I1" s="142" t="s">
        <v>81</v>
      </c>
    </row>
    <row r="2" spans="1:14" ht="30.75" customHeight="1" x14ac:dyDescent="0.25">
      <c r="A2" s="224" t="s">
        <v>47</v>
      </c>
      <c r="B2" s="224"/>
      <c r="C2" s="224"/>
      <c r="D2" s="224"/>
      <c r="E2" s="224"/>
      <c r="F2" s="224"/>
      <c r="G2" s="224"/>
      <c r="H2" s="224"/>
    </row>
    <row r="3" spans="1:14" ht="38.25" customHeight="1" x14ac:dyDescent="0.3">
      <c r="A3" s="218" t="s">
        <v>82</v>
      </c>
      <c r="B3" s="218"/>
      <c r="C3" s="218"/>
      <c r="E3" s="223"/>
      <c r="F3" s="223"/>
      <c r="G3" s="223"/>
      <c r="H3" s="223"/>
    </row>
    <row r="4" spans="1:14" ht="15.75" x14ac:dyDescent="0.25">
      <c r="A4" s="219" t="s">
        <v>49</v>
      </c>
      <c r="B4" s="219"/>
      <c r="C4" s="219"/>
      <c r="E4" s="58" t="s">
        <v>59</v>
      </c>
    </row>
    <row r="5" spans="1:14" ht="53.25" customHeight="1" x14ac:dyDescent="0.25">
      <c r="A5" s="220"/>
      <c r="B5" s="220"/>
      <c r="C5" s="220"/>
      <c r="D5" s="59"/>
      <c r="E5" s="217"/>
      <c r="F5" s="217"/>
      <c r="G5" s="217"/>
      <c r="H5" s="217"/>
    </row>
    <row r="6" spans="1:14" ht="15.75" x14ac:dyDescent="0.25">
      <c r="A6" s="221" t="s">
        <v>50</v>
      </c>
      <c r="B6" s="221"/>
      <c r="C6" s="221"/>
      <c r="D6" s="59"/>
      <c r="E6" s="60" t="s">
        <v>60</v>
      </c>
      <c r="F6" s="59"/>
      <c r="G6" s="59"/>
      <c r="H6" s="59"/>
    </row>
    <row r="7" spans="1:14" ht="36.75" customHeight="1" thickBot="1" x14ac:dyDescent="0.3">
      <c r="A7" s="222" t="s">
        <v>51</v>
      </c>
      <c r="B7" s="222"/>
      <c r="C7" s="222"/>
      <c r="D7" s="59"/>
      <c r="E7" s="61" t="s">
        <v>51</v>
      </c>
      <c r="F7" s="59"/>
      <c r="G7" s="59"/>
      <c r="H7" s="59"/>
      <c r="I7" s="160" t="s">
        <v>95</v>
      </c>
      <c r="J7" s="8"/>
      <c r="K7" s="8"/>
      <c r="L7" s="8"/>
      <c r="M7" s="8"/>
      <c r="N7" s="9"/>
    </row>
    <row r="8" spans="1:14" ht="15" customHeight="1" x14ac:dyDescent="0.25">
      <c r="A8" s="225" t="s">
        <v>67</v>
      </c>
      <c r="B8" s="215" t="s">
        <v>78</v>
      </c>
      <c r="C8" s="81" t="s">
        <v>52</v>
      </c>
      <c r="D8" s="62" t="s">
        <v>53</v>
      </c>
      <c r="E8" s="62" t="s">
        <v>26</v>
      </c>
      <c r="F8" s="63" t="s">
        <v>26</v>
      </c>
      <c r="G8" s="64" t="s">
        <v>56</v>
      </c>
      <c r="H8" s="63" t="s">
        <v>58</v>
      </c>
      <c r="I8" s="38">
        <v>1</v>
      </c>
      <c r="J8" s="143" t="s">
        <v>68</v>
      </c>
      <c r="K8" s="59" t="s">
        <v>71</v>
      </c>
      <c r="N8" s="10"/>
    </row>
    <row r="9" spans="1:14" ht="15" customHeight="1" thickBot="1" x14ac:dyDescent="0.3">
      <c r="A9" s="226"/>
      <c r="B9" s="216"/>
      <c r="C9" s="66"/>
      <c r="D9" s="65"/>
      <c r="E9" s="65" t="s">
        <v>54</v>
      </c>
      <c r="F9" s="65" t="s">
        <v>55</v>
      </c>
      <c r="G9" s="66" t="s">
        <v>57</v>
      </c>
      <c r="H9" s="65"/>
      <c r="I9" s="38">
        <v>2</v>
      </c>
      <c r="J9" s="143" t="s">
        <v>69</v>
      </c>
      <c r="K9" s="59" t="s">
        <v>72</v>
      </c>
      <c r="N9" s="10"/>
    </row>
    <row r="10" spans="1:14" ht="14.1" customHeight="1" x14ac:dyDescent="0.25">
      <c r="A10" s="117" t="s">
        <v>68</v>
      </c>
      <c r="B10" s="118">
        <v>1</v>
      </c>
      <c r="C10" s="112" t="s">
        <v>88</v>
      </c>
      <c r="D10" s="113" t="s">
        <v>83</v>
      </c>
      <c r="E10" s="114" t="str">
        <f>IF(C10=0,"",'Elev nr. 1'!$F$15)</f>
        <v>00</v>
      </c>
      <c r="F10" s="114" t="str">
        <f>IF(C10=0,"",'Elev nr. 1'!$F$17)</f>
        <v>00</v>
      </c>
      <c r="G10" s="115">
        <f>IF(C10=0,"",'Elev nr. 1'!$F$19)</f>
        <v>0</v>
      </c>
      <c r="H10" s="161" t="str">
        <f>IF(C10=0,"",'Elev nr. 1'!$C$22)</f>
        <v>Er ikke bestået</v>
      </c>
      <c r="I10" s="38">
        <v>3</v>
      </c>
      <c r="J10" s="143" t="s">
        <v>76</v>
      </c>
      <c r="K10" s="59" t="s">
        <v>73</v>
      </c>
      <c r="N10" s="10"/>
    </row>
    <row r="11" spans="1:14" ht="14.1" customHeight="1" x14ac:dyDescent="0.25">
      <c r="A11" s="103" t="s">
        <v>69</v>
      </c>
      <c r="B11" s="110">
        <f>B10+1</f>
        <v>2</v>
      </c>
      <c r="C11" s="116" t="s">
        <v>89</v>
      </c>
      <c r="D11" s="70" t="s">
        <v>84</v>
      </c>
      <c r="E11" s="67" t="str">
        <f>IF(C11=0,"",'Elev nr. 2'!$F$15)</f>
        <v>00</v>
      </c>
      <c r="F11" s="67" t="str">
        <f>IF(C11=0,"",'Elev nr. 2'!$F$17)</f>
        <v>00</v>
      </c>
      <c r="G11" s="68">
        <f>IF(C11=0,"",'Elev nr. 2'!$F$19)</f>
        <v>0</v>
      </c>
      <c r="H11" s="69" t="str">
        <f>IF(C11=0,"",'Elev nr. 2'!$C$22)</f>
        <v>Er ikke bestået</v>
      </c>
      <c r="I11" s="38">
        <v>4</v>
      </c>
      <c r="J11" s="143" t="s">
        <v>77</v>
      </c>
      <c r="K11" s="59" t="s">
        <v>74</v>
      </c>
      <c r="N11" s="10"/>
    </row>
    <row r="12" spans="1:14" ht="14.1" customHeight="1" x14ac:dyDescent="0.25">
      <c r="A12" s="103" t="s">
        <v>76</v>
      </c>
      <c r="B12" s="110">
        <f t="shared" ref="B12:B39" si="0">B11+1</f>
        <v>3</v>
      </c>
      <c r="C12" s="116" t="s">
        <v>90</v>
      </c>
      <c r="D12" s="70" t="s">
        <v>85</v>
      </c>
      <c r="E12" s="67" t="str">
        <f>IF(C12=0,"",'Elev nr. 3'!$F$15)</f>
        <v>00</v>
      </c>
      <c r="F12" s="67" t="str">
        <f>IF(C12=0,"",'Elev nr. 3'!$F$17)</f>
        <v>00</v>
      </c>
      <c r="G12" s="68">
        <f>IF(C12=0,"",'Elev nr. 3'!$F$19)</f>
        <v>0</v>
      </c>
      <c r="H12" s="69" t="str">
        <f>IF(C12=0,"",'Elev nr. 3'!$C$22)</f>
        <v>Er ikke bestået</v>
      </c>
      <c r="I12" s="38">
        <v>5</v>
      </c>
      <c r="J12" s="143" t="s">
        <v>70</v>
      </c>
      <c r="K12" s="59" t="s">
        <v>75</v>
      </c>
      <c r="N12" s="10"/>
    </row>
    <row r="13" spans="1:14" ht="14.1" customHeight="1" x14ac:dyDescent="0.25">
      <c r="A13" s="103" t="s">
        <v>77</v>
      </c>
      <c r="B13" s="110">
        <f t="shared" si="0"/>
        <v>4</v>
      </c>
      <c r="C13" s="116" t="s">
        <v>91</v>
      </c>
      <c r="D13" s="70" t="s">
        <v>86</v>
      </c>
      <c r="E13" s="67" t="str">
        <f>IF(C13=0,"",'Elev nr. 4'!$F$15)</f>
        <v>00</v>
      </c>
      <c r="F13" s="67" t="str">
        <f>IF(C13=0,"",'Elev nr. 4'!$F$17)</f>
        <v>00</v>
      </c>
      <c r="G13" s="68">
        <f>IF(C13=0,"",'Elev nr. 4'!$F$19)</f>
        <v>0</v>
      </c>
      <c r="H13" s="69" t="str">
        <f>IF(C13=0,"",'Elev nr. 4'!$C$22)</f>
        <v>Er ikke bestået</v>
      </c>
      <c r="I13" s="158"/>
      <c r="J13" s="158"/>
      <c r="K13" s="158"/>
      <c r="L13" s="158"/>
      <c r="M13" s="158"/>
      <c r="N13" s="159"/>
    </row>
    <row r="14" spans="1:14" ht="14.1" customHeight="1" x14ac:dyDescent="0.25">
      <c r="A14" s="102" t="s">
        <v>70</v>
      </c>
      <c r="B14" s="110">
        <f t="shared" si="0"/>
        <v>5</v>
      </c>
      <c r="C14" s="116" t="s">
        <v>92</v>
      </c>
      <c r="D14" s="70" t="s">
        <v>87</v>
      </c>
      <c r="E14" s="67" t="str">
        <f>IF(C14=0,"",'Elev nr. 5'!$F$15)</f>
        <v>00</v>
      </c>
      <c r="F14" s="67" t="str">
        <f>IF(C14=0,"",'Elev nr. 5'!$F$17)</f>
        <v>00</v>
      </c>
      <c r="G14" s="68">
        <f>IF(C14=0,"",'Elev nr. 5'!$F$19)</f>
        <v>0</v>
      </c>
      <c r="H14" s="69" t="str">
        <f>IF(C14=0,"",'Elev nr. 5'!$C$22)</f>
        <v>Er ikke bestået</v>
      </c>
    </row>
    <row r="15" spans="1:14" ht="14.1" customHeight="1" x14ac:dyDescent="0.25">
      <c r="A15" s="103"/>
      <c r="B15" s="110">
        <f t="shared" si="0"/>
        <v>6</v>
      </c>
      <c r="C15" s="116"/>
      <c r="D15" s="70"/>
      <c r="E15" s="67" t="str">
        <f>IF(C15=0,"",'Elev nr. 6'!$F$15)</f>
        <v/>
      </c>
      <c r="F15" s="67" t="str">
        <f>IF(C15=0,"",'Elev nr. 6'!$F$17)</f>
        <v/>
      </c>
      <c r="G15" s="68" t="str">
        <f>IF(C15=0,"",'Elev nr. 6'!$F$19)</f>
        <v/>
      </c>
      <c r="H15" s="69" t="str">
        <f>IF(C15=0,"",'Elev nr. 6'!$C$22)</f>
        <v/>
      </c>
      <c r="I15" s="25"/>
    </row>
    <row r="16" spans="1:14" ht="14.1" customHeight="1" x14ac:dyDescent="0.25">
      <c r="A16" s="103"/>
      <c r="B16" s="110">
        <f t="shared" si="0"/>
        <v>7</v>
      </c>
      <c r="C16" s="116"/>
      <c r="D16" s="70"/>
      <c r="E16" s="67" t="str">
        <f>IF(C16=0,"",'Elev nr. 7'!$F$15)</f>
        <v/>
      </c>
      <c r="F16" s="67" t="str">
        <f>IF(C16=0,"",'Elev nr. 7'!$F$17)</f>
        <v/>
      </c>
      <c r="G16" s="68" t="str">
        <f>IF(C16=0,"",'Elev nr. 7'!$F$19)</f>
        <v/>
      </c>
      <c r="H16" s="69" t="str">
        <f>IF(C16=0,"",'Elev nr. 7'!$C$22)</f>
        <v/>
      </c>
    </row>
    <row r="17" spans="1:8" ht="14.1" customHeight="1" x14ac:dyDescent="0.25">
      <c r="A17" s="103"/>
      <c r="B17" s="110">
        <f t="shared" si="0"/>
        <v>8</v>
      </c>
      <c r="C17" s="116"/>
      <c r="D17" s="70"/>
      <c r="E17" s="67" t="str">
        <f>IF(C17=0,"",'Elev nr. 8'!$F$15)</f>
        <v/>
      </c>
      <c r="F17" s="67" t="str">
        <f>IF(C17=0,"",'Elev nr. 8'!$F$17)</f>
        <v/>
      </c>
      <c r="G17" s="68" t="str">
        <f>IF(C17=0,"",'Elev nr. 8'!$F$19)</f>
        <v/>
      </c>
      <c r="H17" s="69" t="str">
        <f>IF(C17=0,"",'Elev nr. 8'!$C$22)</f>
        <v/>
      </c>
    </row>
    <row r="18" spans="1:8" ht="14.1" customHeight="1" x14ac:dyDescent="0.25">
      <c r="A18" s="103"/>
      <c r="B18" s="110">
        <f t="shared" si="0"/>
        <v>9</v>
      </c>
      <c r="C18" s="116"/>
      <c r="D18" s="70"/>
      <c r="E18" s="67" t="str">
        <f>IF(C18=0,"",'Elev nr. 9'!$F$15)</f>
        <v/>
      </c>
      <c r="F18" s="67" t="str">
        <f>IF(C18=0,"",'Elev nr. 9'!$F$17)</f>
        <v/>
      </c>
      <c r="G18" s="68" t="str">
        <f>IF(C18=0,"",'Elev nr. 9'!$F$19)</f>
        <v/>
      </c>
      <c r="H18" s="69" t="str">
        <f>IF(C18=0,"",'Elev nr. 9'!$C$22)</f>
        <v/>
      </c>
    </row>
    <row r="19" spans="1:8" ht="14.1" customHeight="1" x14ac:dyDescent="0.25">
      <c r="A19" s="103"/>
      <c r="B19" s="110">
        <f t="shared" si="0"/>
        <v>10</v>
      </c>
      <c r="C19" s="116"/>
      <c r="D19" s="70"/>
      <c r="E19" s="67" t="str">
        <f>IF(C19=0,"",'Elev nr. 10'!$F$15)</f>
        <v/>
      </c>
      <c r="F19" s="67" t="str">
        <f>IF(C19=0,"",'Elev nr. 10'!$F$17)</f>
        <v/>
      </c>
      <c r="G19" s="68" t="str">
        <f>IF(C19=0,"",'Elev nr. 10'!$F$19)</f>
        <v/>
      </c>
      <c r="H19" s="69" t="str">
        <f>IF(C19=0,"",'Elev nr. 10'!$C$22)</f>
        <v/>
      </c>
    </row>
    <row r="20" spans="1:8" ht="14.1" customHeight="1" x14ac:dyDescent="0.25">
      <c r="A20" s="103"/>
      <c r="B20" s="110">
        <f t="shared" si="0"/>
        <v>11</v>
      </c>
      <c r="C20" s="116"/>
      <c r="D20" s="70"/>
      <c r="E20" s="67" t="str">
        <f>IF(C20=0,"",'Elev nr. 11'!$F$15)</f>
        <v/>
      </c>
      <c r="F20" s="67" t="str">
        <f>IF(C20=0,"",'Elev nr. 11'!$F$17)</f>
        <v/>
      </c>
      <c r="G20" s="68" t="str">
        <f>IF(C20=0,"",'Elev nr. 11'!$F$19)</f>
        <v/>
      </c>
      <c r="H20" s="69" t="str">
        <f>IF(C20=0,"",'Elev nr. 11'!$C$22)</f>
        <v/>
      </c>
    </row>
    <row r="21" spans="1:8" ht="14.1" customHeight="1" x14ac:dyDescent="0.25">
      <c r="A21" s="103"/>
      <c r="B21" s="110">
        <f t="shared" si="0"/>
        <v>12</v>
      </c>
      <c r="C21" s="116"/>
      <c r="D21" s="70"/>
      <c r="E21" s="67" t="str">
        <f>IF(C21=0,"",'Elev nr. 12'!$F$15)</f>
        <v/>
      </c>
      <c r="F21" s="67" t="str">
        <f>IF(C21=0,"",'Elev nr. 12'!$F$17)</f>
        <v/>
      </c>
      <c r="G21" s="68" t="str">
        <f>IF(C21=0,"",'Elev nr. 12'!$F$19)</f>
        <v/>
      </c>
      <c r="H21" s="69" t="str">
        <f>IF(C21=0,"",'Elev nr. 12'!$C$22)</f>
        <v/>
      </c>
    </row>
    <row r="22" spans="1:8" ht="14.1" customHeight="1" x14ac:dyDescent="0.25">
      <c r="A22" s="103"/>
      <c r="B22" s="110">
        <f t="shared" si="0"/>
        <v>13</v>
      </c>
      <c r="C22" s="116"/>
      <c r="D22" s="70"/>
      <c r="E22" s="67" t="str">
        <f>IF(C22=0,"",'Elev nr. 13'!$F$15)</f>
        <v/>
      </c>
      <c r="F22" s="67" t="str">
        <f>IF(C22=0,"",'Elev nr. 13'!$F$17)</f>
        <v/>
      </c>
      <c r="G22" s="68" t="str">
        <f>IF(C22=0,"",'Elev nr. 13'!$F$19)</f>
        <v/>
      </c>
      <c r="H22" s="69" t="str">
        <f>IF(C22=0,"",'Elev nr. 13'!$C$22)</f>
        <v/>
      </c>
    </row>
    <row r="23" spans="1:8" ht="14.1" customHeight="1" x14ac:dyDescent="0.25">
      <c r="A23" s="103"/>
      <c r="B23" s="110">
        <f t="shared" si="0"/>
        <v>14</v>
      </c>
      <c r="C23" s="116"/>
      <c r="D23" s="70"/>
      <c r="E23" s="67" t="str">
        <f>IF(C23=0,"",'Elev nr. 14'!$F$15)</f>
        <v/>
      </c>
      <c r="F23" s="67" t="str">
        <f>IF(C23=0,"",'Elev nr. 14'!$F$17)</f>
        <v/>
      </c>
      <c r="G23" s="68" t="str">
        <f>IF(C23=0,"",'Elev nr. 14'!$F$19)</f>
        <v/>
      </c>
      <c r="H23" s="69" t="str">
        <f>IF(C23=0,"",'Elev nr. 14'!$C$22)</f>
        <v/>
      </c>
    </row>
    <row r="24" spans="1:8" ht="14.1" customHeight="1" x14ac:dyDescent="0.25">
      <c r="A24" s="103"/>
      <c r="B24" s="110">
        <f t="shared" si="0"/>
        <v>15</v>
      </c>
      <c r="C24" s="116"/>
      <c r="D24" s="70"/>
      <c r="E24" s="67" t="str">
        <f>IF(C24=0,"",'Elev nr. 15'!$F$15)</f>
        <v/>
      </c>
      <c r="F24" s="67" t="str">
        <f>IF(C24=0,"",'Elev nr. 15'!$F$17)</f>
        <v/>
      </c>
      <c r="G24" s="68" t="str">
        <f>IF(C24=0,"",'Elev nr. 15'!$F$19)</f>
        <v/>
      </c>
      <c r="H24" s="69" t="str">
        <f>IF(C24=0,"",'Elev nr. 15'!$C$22)</f>
        <v/>
      </c>
    </row>
    <row r="25" spans="1:8" ht="14.1" customHeight="1" x14ac:dyDescent="0.25">
      <c r="A25" s="103"/>
      <c r="B25" s="110">
        <f t="shared" si="0"/>
        <v>16</v>
      </c>
      <c r="C25" s="116"/>
      <c r="D25" s="70"/>
      <c r="E25" s="67" t="str">
        <f>IF(C25=0,"",'Elev nr. 16'!$F$15)</f>
        <v/>
      </c>
      <c r="F25" s="67" t="str">
        <f>IF(C25=0,"",'Elev nr. 16'!$F$17)</f>
        <v/>
      </c>
      <c r="G25" s="68" t="str">
        <f>IF(C25=0,"",'Elev nr. 16'!$F$19)</f>
        <v/>
      </c>
      <c r="H25" s="69" t="str">
        <f>IF(C25=0,"",'Elev nr. 16'!$C$22)</f>
        <v/>
      </c>
    </row>
    <row r="26" spans="1:8" ht="14.1" customHeight="1" x14ac:dyDescent="0.25">
      <c r="A26" s="103"/>
      <c r="B26" s="110">
        <f t="shared" si="0"/>
        <v>17</v>
      </c>
      <c r="C26" s="116"/>
      <c r="D26" s="70"/>
      <c r="E26" s="67" t="str">
        <f>IF(C26=0,"",'Elev nr. 17'!$F$15)</f>
        <v/>
      </c>
      <c r="F26" s="67" t="str">
        <f>IF(C26=0,"",'Elev nr. 17'!$F$17)</f>
        <v/>
      </c>
      <c r="G26" s="68" t="str">
        <f>IF(C26=0,"",'Elev nr. 17'!$F$19)</f>
        <v/>
      </c>
      <c r="H26" s="69" t="str">
        <f>IF(C26=0,"",'Elev nr. 17'!$C$22)</f>
        <v/>
      </c>
    </row>
    <row r="27" spans="1:8" ht="14.1" customHeight="1" x14ac:dyDescent="0.25">
      <c r="A27" s="103"/>
      <c r="B27" s="110">
        <f t="shared" si="0"/>
        <v>18</v>
      </c>
      <c r="C27" s="116"/>
      <c r="D27" s="70"/>
      <c r="E27" s="67" t="str">
        <f>IF(C27=0,"",'Elev nr. 18'!$F$15)</f>
        <v/>
      </c>
      <c r="F27" s="67" t="str">
        <f>IF(C27=0,"",'Elev nr. 18'!$F$17)</f>
        <v/>
      </c>
      <c r="G27" s="68" t="str">
        <f>IF(C27=0,"",'Elev nr. 18'!$F$19)</f>
        <v/>
      </c>
      <c r="H27" s="69" t="str">
        <f>IF(C27=0,"",'Elev nr. 18'!$C$22)</f>
        <v/>
      </c>
    </row>
    <row r="28" spans="1:8" ht="14.1" customHeight="1" x14ac:dyDescent="0.25">
      <c r="A28" s="103"/>
      <c r="B28" s="110">
        <f t="shared" si="0"/>
        <v>19</v>
      </c>
      <c r="C28" s="116"/>
      <c r="D28" s="70"/>
      <c r="E28" s="67" t="str">
        <f>IF(C28=0,"",'Elev nr. 19'!$F$15)</f>
        <v/>
      </c>
      <c r="F28" s="67" t="str">
        <f>IF(C28=0,"",'Elev nr. 19'!$F$17)</f>
        <v/>
      </c>
      <c r="G28" s="68" t="str">
        <f>IF(C28=0,"",'Elev nr. 19'!$F$19)</f>
        <v/>
      </c>
      <c r="H28" s="69" t="str">
        <f>IF(C28=0,"",'Elev nr. 19'!$C$22)</f>
        <v/>
      </c>
    </row>
    <row r="29" spans="1:8" ht="14.1" customHeight="1" x14ac:dyDescent="0.25">
      <c r="A29" s="103"/>
      <c r="B29" s="110">
        <f t="shared" si="0"/>
        <v>20</v>
      </c>
      <c r="C29" s="116"/>
      <c r="D29" s="70"/>
      <c r="E29" s="67" t="str">
        <f>IF(C29=0,"",'Elev nr. 20'!$F$15)</f>
        <v/>
      </c>
      <c r="F29" s="67" t="str">
        <f>IF(C29=0,"",'Elev nr. 20'!$F$17)</f>
        <v/>
      </c>
      <c r="G29" s="68" t="str">
        <f>IF(C29=0,"",'Elev nr. 20'!$F$19)</f>
        <v/>
      </c>
      <c r="H29" s="69" t="str">
        <f>IF(C29=0,"",'Elev nr. 20'!$C$22)</f>
        <v/>
      </c>
    </row>
    <row r="30" spans="1:8" ht="14.1" customHeight="1" x14ac:dyDescent="0.25">
      <c r="A30" s="103"/>
      <c r="B30" s="110">
        <f t="shared" si="0"/>
        <v>21</v>
      </c>
      <c r="C30" s="116"/>
      <c r="D30" s="70"/>
      <c r="E30" s="67" t="str">
        <f>IF(C30=0,"",'Elev nr. 21'!$F$15)</f>
        <v/>
      </c>
      <c r="F30" s="67" t="str">
        <f>IF(C30=0,"",'Elev nr. 21'!$F$17)</f>
        <v/>
      </c>
      <c r="G30" s="68" t="str">
        <f>IF(C30=0,"",'Elev nr. 21'!$F$19)</f>
        <v/>
      </c>
      <c r="H30" s="69" t="str">
        <f>IF(C30=0,"",'Elev nr. 21'!$C$22)</f>
        <v/>
      </c>
    </row>
    <row r="31" spans="1:8" ht="14.1" customHeight="1" x14ac:dyDescent="0.25">
      <c r="A31" s="103"/>
      <c r="B31" s="110">
        <f t="shared" si="0"/>
        <v>22</v>
      </c>
      <c r="C31" s="116"/>
      <c r="D31" s="70"/>
      <c r="E31" s="67" t="str">
        <f>IF(C31=0,"",'Elev nr. 22'!$F$15)</f>
        <v/>
      </c>
      <c r="F31" s="67" t="str">
        <f>IF(C31=0,"",'Elev nr. 22'!$F$17)</f>
        <v/>
      </c>
      <c r="G31" s="68" t="str">
        <f>IF(C31=0,"",'Elev nr. 22'!$F$19)</f>
        <v/>
      </c>
      <c r="H31" s="69" t="str">
        <f>IF(C31=0,"",'Elev nr. 22'!$C$22)</f>
        <v/>
      </c>
    </row>
    <row r="32" spans="1:8" ht="14.1" customHeight="1" x14ac:dyDescent="0.25">
      <c r="A32" s="103"/>
      <c r="B32" s="110">
        <f t="shared" si="0"/>
        <v>23</v>
      </c>
      <c r="C32" s="116"/>
      <c r="D32" s="70"/>
      <c r="E32" s="67" t="str">
        <f>IF(C32=0,"",'Elev nr. 23'!$F$15)</f>
        <v/>
      </c>
      <c r="F32" s="67" t="str">
        <f>IF(C32=0,"",'Elev nr. 23'!$F$17)</f>
        <v/>
      </c>
      <c r="G32" s="68" t="str">
        <f>IF(C32=0,"",'Elev nr. 23'!$F$19)</f>
        <v/>
      </c>
      <c r="H32" s="69" t="str">
        <f>IF(C32=0,"",'Elev nr. 23'!$C$22)</f>
        <v/>
      </c>
    </row>
    <row r="33" spans="1:9" ht="14.1" customHeight="1" x14ac:dyDescent="0.25">
      <c r="A33" s="103"/>
      <c r="B33" s="110">
        <f t="shared" si="0"/>
        <v>24</v>
      </c>
      <c r="C33" s="116"/>
      <c r="D33" s="70"/>
      <c r="E33" s="67" t="str">
        <f>IF(C33=0,"",'Elev nr. 24'!$F$15)</f>
        <v/>
      </c>
      <c r="F33" s="67" t="str">
        <f>IF(C33=0,"",'Elev nr. 24'!$F$17)</f>
        <v/>
      </c>
      <c r="G33" s="68" t="str">
        <f>IF(C33=0,"",'Elev nr. 24'!$F$19)</f>
        <v/>
      </c>
      <c r="H33" s="69" t="str">
        <f>IF(C33=0,"",'Elev nr. 24'!$C$22)</f>
        <v/>
      </c>
    </row>
    <row r="34" spans="1:9" ht="14.1" customHeight="1" x14ac:dyDescent="0.25">
      <c r="A34" s="103"/>
      <c r="B34" s="110">
        <f t="shared" si="0"/>
        <v>25</v>
      </c>
      <c r="C34" s="116"/>
      <c r="D34" s="70"/>
      <c r="E34" s="67" t="str">
        <f>IF(C34=0,"",'Elev nr. 25'!$F$15)</f>
        <v/>
      </c>
      <c r="F34" s="67" t="str">
        <f>IF(C34=0,"",'Elev nr. 25'!$F$17)</f>
        <v/>
      </c>
      <c r="G34" s="68" t="str">
        <f>IF(C34=0,"",'Elev nr. 25'!$F$19)</f>
        <v/>
      </c>
      <c r="H34" s="69" t="str">
        <f>IF(C34=0,"",'Elev nr. 25'!$C$22)</f>
        <v/>
      </c>
    </row>
    <row r="35" spans="1:9" ht="14.1" customHeight="1" x14ac:dyDescent="0.25">
      <c r="A35" s="103"/>
      <c r="B35" s="110">
        <f t="shared" si="0"/>
        <v>26</v>
      </c>
      <c r="C35" s="116"/>
      <c r="D35" s="70"/>
      <c r="E35" s="67" t="str">
        <f>IF(C35=0,"",'Elev nr. 26'!$F$15)</f>
        <v/>
      </c>
      <c r="F35" s="67" t="str">
        <f>IF(C35=0,"",'Elev nr. 26'!$F$17)</f>
        <v/>
      </c>
      <c r="G35" s="68" t="str">
        <f>IF(C35=0,"",'Elev nr. 26'!$F$19)</f>
        <v/>
      </c>
      <c r="H35" s="69" t="str">
        <f>IF(C35=0,"",'Elev nr. 26'!$C$22)</f>
        <v/>
      </c>
    </row>
    <row r="36" spans="1:9" ht="14.1" customHeight="1" x14ac:dyDescent="0.25">
      <c r="A36" s="103"/>
      <c r="B36" s="110">
        <f t="shared" si="0"/>
        <v>27</v>
      </c>
      <c r="C36" s="116"/>
      <c r="D36" s="70"/>
      <c r="E36" s="67" t="str">
        <f>IF(C36=0,"",'Elev nr. 27'!$F$15)</f>
        <v/>
      </c>
      <c r="F36" s="67" t="str">
        <f>IF(C36=0,"",'Elev nr. 27'!$F$17)</f>
        <v/>
      </c>
      <c r="G36" s="68" t="str">
        <f>IF(C36=0,"",'Elev nr. 27'!$F$19)</f>
        <v/>
      </c>
      <c r="H36" s="69" t="str">
        <f>IF(C36=0,"",'Elev nr. 27'!$C$22)</f>
        <v/>
      </c>
      <c r="I36" s="157"/>
    </row>
    <row r="37" spans="1:9" ht="14.1" customHeight="1" x14ac:dyDescent="0.25">
      <c r="A37" s="103"/>
      <c r="B37" s="110">
        <f t="shared" si="0"/>
        <v>28</v>
      </c>
      <c r="C37" s="116"/>
      <c r="D37" s="70"/>
      <c r="E37" s="67" t="str">
        <f>IF(C37=0,"",'Elev nr. 28'!$F$15)</f>
        <v/>
      </c>
      <c r="F37" s="67" t="str">
        <f>IF(C37=0,"",'Elev nr. 28'!$F$17)</f>
        <v/>
      </c>
      <c r="G37" s="68" t="str">
        <f>IF(C37=0,"",'Elev nr. 28'!$F$19)</f>
        <v/>
      </c>
      <c r="H37" s="69" t="str">
        <f>IF(C37=0,"",'Elev nr. 28'!$C$22)</f>
        <v/>
      </c>
      <c r="I37" s="157"/>
    </row>
    <row r="38" spans="1:9" ht="14.1" customHeight="1" x14ac:dyDescent="0.25">
      <c r="A38" s="103"/>
      <c r="B38" s="110">
        <f t="shared" si="0"/>
        <v>29</v>
      </c>
      <c r="C38" s="116"/>
      <c r="D38" s="70"/>
      <c r="E38" s="67" t="str">
        <f>IF(C38=0,"",'Elev nr. 29'!$F$15)</f>
        <v/>
      </c>
      <c r="F38" s="67" t="str">
        <f>IF(C38=0,"",'Elev nr. 29'!$F$17)</f>
        <v/>
      </c>
      <c r="G38" s="68" t="str">
        <f>IF(C38=0,"",'Elev nr. 29'!$F$19)</f>
        <v/>
      </c>
      <c r="H38" s="69" t="str">
        <f>IF(C38=0,"",'Elev nr. 29'!$C$22)</f>
        <v/>
      </c>
      <c r="I38" s="157"/>
    </row>
    <row r="39" spans="1:9" ht="14.1" customHeight="1" x14ac:dyDescent="0.25">
      <c r="A39" s="103"/>
      <c r="B39" s="111">
        <f t="shared" si="0"/>
        <v>30</v>
      </c>
      <c r="C39" s="116"/>
      <c r="D39" s="109"/>
      <c r="E39" s="19" t="str">
        <f>IF(C39=0,"",'Elev nr. 30'!$F$15)</f>
        <v/>
      </c>
      <c r="F39" s="19" t="str">
        <f>IF(C39=0,"",'Elev nr. 30'!$F$17)</f>
        <v/>
      </c>
      <c r="G39" s="120" t="str">
        <f>IF(C39=0,"",'Elev nr. 30'!$F$19)</f>
        <v/>
      </c>
      <c r="H39" s="121" t="str">
        <f>IF(C39=0,"",'Elev nr. 30'!$C$22)</f>
        <v/>
      </c>
      <c r="I39" s="156"/>
    </row>
    <row r="40" spans="1:9" ht="14.1" customHeight="1" x14ac:dyDescent="0.25">
      <c r="A40" s="103"/>
      <c r="B40" s="111">
        <f t="shared" ref="B40" si="1">B39+1</f>
        <v>31</v>
      </c>
      <c r="C40" s="116"/>
      <c r="D40" s="126"/>
      <c r="E40" s="19" t="str">
        <f>IF(C40=0,"",'Elev nr. 31'!$F$15)</f>
        <v/>
      </c>
      <c r="F40" s="19" t="str">
        <f>IF(C40=0,"",'Elev nr. 31'!$F$17)</f>
        <v/>
      </c>
      <c r="G40" s="120" t="str">
        <f>IF(C40=0,"",'Elev nr. 31'!$F$19)</f>
        <v/>
      </c>
      <c r="H40" s="121" t="str">
        <f>IF(C40=0,"",'Elev nr. 31'!$C$22)</f>
        <v/>
      </c>
    </row>
    <row r="41" spans="1:9" ht="14.1" customHeight="1" thickBot="1" x14ac:dyDescent="0.3">
      <c r="A41" s="125"/>
      <c r="B41" s="119">
        <f t="shared" ref="B41" si="2">B40+1</f>
        <v>32</v>
      </c>
      <c r="C41" s="162"/>
      <c r="D41" s="127"/>
      <c r="E41" s="122" t="str">
        <f>IF(C41=0,"",'Elev nr. 32'!$F$15)</f>
        <v/>
      </c>
      <c r="F41" s="122" t="str">
        <f>IF(C41=0,"",'Elev nr. 32'!$F$17)</f>
        <v/>
      </c>
      <c r="G41" s="123" t="str">
        <f>IF(C41=0,"",'Elev nr. 32'!$F$19)</f>
        <v/>
      </c>
      <c r="H41" s="124" t="str">
        <f>IF(C41=0,"",'Elev nr. 32'!$C$22)</f>
        <v/>
      </c>
    </row>
    <row r="42" spans="1:9" ht="14.1" customHeight="1" x14ac:dyDescent="0.25">
      <c r="A42" s="200"/>
      <c r="B42" s="201"/>
      <c r="C42" s="202"/>
      <c r="D42" s="203"/>
      <c r="E42" s="38"/>
      <c r="F42" s="38"/>
      <c r="G42" s="91"/>
      <c r="H42" s="51"/>
    </row>
    <row r="43" spans="1:9" ht="14.1" customHeight="1" x14ac:dyDescent="0.25">
      <c r="A43" s="200"/>
      <c r="B43" s="201"/>
      <c r="C43" s="202"/>
      <c r="D43" s="203"/>
      <c r="E43" s="38"/>
      <c r="F43" s="38"/>
      <c r="G43" s="91"/>
      <c r="H43" s="51"/>
    </row>
    <row r="44" spans="1:9" ht="14.1" customHeight="1" x14ac:dyDescent="0.25">
      <c r="D44" s="59"/>
      <c r="E44" s="59"/>
      <c r="F44" s="59"/>
      <c r="G44" s="59"/>
      <c r="H44" s="59"/>
    </row>
    <row r="45" spans="1:9" ht="15.75" x14ac:dyDescent="0.25">
      <c r="D45" s="59"/>
      <c r="E45" s="59"/>
      <c r="F45" s="59"/>
      <c r="G45" s="59"/>
      <c r="H45" s="59"/>
    </row>
    <row r="46" spans="1:9" ht="15.75" x14ac:dyDescent="0.25">
      <c r="D46" s="59"/>
      <c r="E46" s="59"/>
      <c r="F46" s="59"/>
      <c r="G46" s="59"/>
      <c r="H46" s="59"/>
    </row>
    <row r="47" spans="1:9" ht="15.75" x14ac:dyDescent="0.25">
      <c r="D47" s="59"/>
      <c r="E47" s="59"/>
      <c r="F47" s="59"/>
      <c r="G47" s="59"/>
      <c r="H47" s="59"/>
    </row>
    <row r="48" spans="1:9" ht="15.75" x14ac:dyDescent="0.25">
      <c r="D48" s="59"/>
      <c r="E48" s="59"/>
      <c r="F48" s="59"/>
      <c r="G48" s="59"/>
      <c r="H48" s="59"/>
    </row>
    <row r="49" spans="2:8" ht="15.75" x14ac:dyDescent="0.25">
      <c r="B49" s="59"/>
      <c r="C49" s="59"/>
      <c r="D49" s="59"/>
      <c r="E49" s="59"/>
      <c r="F49" s="59"/>
      <c r="G49" s="59"/>
      <c r="H49" s="59"/>
    </row>
    <row r="50" spans="2:8" ht="15.75" x14ac:dyDescent="0.25">
      <c r="B50" s="59"/>
      <c r="C50" s="59"/>
      <c r="D50" s="59"/>
      <c r="E50" s="59"/>
      <c r="F50" s="59"/>
      <c r="G50" s="59"/>
      <c r="H50" s="59"/>
    </row>
    <row r="51" spans="2:8" ht="15.75" x14ac:dyDescent="0.25">
      <c r="B51" s="59"/>
      <c r="C51" s="59"/>
      <c r="D51" s="59"/>
      <c r="E51" s="59"/>
      <c r="F51" s="59"/>
      <c r="G51" s="59"/>
      <c r="H51" s="59"/>
    </row>
    <row r="52" spans="2:8" ht="15.75" x14ac:dyDescent="0.25">
      <c r="B52" s="59"/>
      <c r="C52" s="59"/>
      <c r="D52" s="59"/>
      <c r="E52" s="59"/>
      <c r="F52" s="59"/>
      <c r="G52" s="59"/>
      <c r="H52" s="59"/>
    </row>
    <row r="53" spans="2:8" ht="15.75" x14ac:dyDescent="0.25">
      <c r="B53" s="59"/>
      <c r="C53" s="59"/>
      <c r="D53" s="59"/>
      <c r="E53" s="59"/>
      <c r="F53" s="59"/>
      <c r="G53" s="59"/>
      <c r="H53" s="59"/>
    </row>
    <row r="54" spans="2:8" ht="15.75" x14ac:dyDescent="0.25">
      <c r="B54" s="59"/>
      <c r="C54" s="59"/>
      <c r="D54" s="59"/>
      <c r="E54" s="59"/>
      <c r="F54" s="59"/>
      <c r="G54" s="59"/>
      <c r="H54" s="59"/>
    </row>
    <row r="55" spans="2:8" ht="15.75" x14ac:dyDescent="0.25">
      <c r="B55" s="59"/>
      <c r="C55" s="59"/>
      <c r="D55" s="59"/>
      <c r="E55" s="59"/>
      <c r="F55" s="59"/>
      <c r="G55" s="59"/>
      <c r="H55" s="59"/>
    </row>
    <row r="56" spans="2:8" ht="15.75" x14ac:dyDescent="0.25">
      <c r="B56" s="59"/>
      <c r="C56" s="59"/>
      <c r="D56" s="59"/>
      <c r="E56" s="59"/>
      <c r="F56" s="59"/>
      <c r="G56" s="59"/>
      <c r="H56" s="59"/>
    </row>
    <row r="57" spans="2:8" ht="15.75" x14ac:dyDescent="0.25">
      <c r="B57" s="59"/>
      <c r="C57" s="59"/>
      <c r="D57" s="59"/>
      <c r="E57" s="59"/>
      <c r="F57" s="59"/>
      <c r="G57" s="59"/>
      <c r="H57" s="59"/>
    </row>
    <row r="58" spans="2:8" ht="15.75" x14ac:dyDescent="0.25">
      <c r="B58" s="59"/>
      <c r="C58" s="59"/>
      <c r="D58" s="59"/>
      <c r="E58" s="59"/>
      <c r="F58" s="59"/>
      <c r="G58" s="59"/>
      <c r="H58" s="59"/>
    </row>
    <row r="59" spans="2:8" ht="15.75" x14ac:dyDescent="0.25">
      <c r="B59" s="59"/>
      <c r="C59" s="59"/>
      <c r="D59" s="59"/>
      <c r="E59" s="59"/>
      <c r="F59" s="59"/>
      <c r="G59" s="59"/>
      <c r="H59" s="59"/>
    </row>
    <row r="60" spans="2:8" ht="15.75" x14ac:dyDescent="0.25">
      <c r="B60" s="59"/>
      <c r="C60" s="59"/>
      <c r="D60" s="59"/>
      <c r="E60" s="59"/>
      <c r="F60" s="59"/>
      <c r="G60" s="59"/>
      <c r="H60" s="59"/>
    </row>
    <row r="61" spans="2:8" ht="15.75" x14ac:dyDescent="0.25">
      <c r="B61" s="59"/>
      <c r="C61" s="59"/>
      <c r="D61" s="59"/>
      <c r="E61" s="59"/>
      <c r="F61" s="59"/>
      <c r="G61" s="59"/>
      <c r="H61" s="59"/>
    </row>
    <row r="62" spans="2:8" ht="15.75" x14ac:dyDescent="0.25">
      <c r="B62" s="59"/>
      <c r="C62" s="59"/>
      <c r="D62" s="59"/>
      <c r="E62" s="59"/>
      <c r="F62" s="59"/>
      <c r="G62" s="59"/>
      <c r="H62" s="59"/>
    </row>
    <row r="63" spans="2:8" ht="15.75" x14ac:dyDescent="0.25">
      <c r="B63" s="59"/>
      <c r="C63" s="59"/>
      <c r="D63" s="59"/>
      <c r="E63" s="59"/>
      <c r="F63" s="59"/>
      <c r="G63" s="59"/>
      <c r="H63" s="59"/>
    </row>
    <row r="64" spans="2:8" ht="15.75" x14ac:dyDescent="0.25">
      <c r="B64" s="59"/>
      <c r="C64" s="59"/>
      <c r="D64" s="59"/>
      <c r="E64" s="59"/>
      <c r="F64" s="59"/>
      <c r="G64" s="59"/>
      <c r="H64" s="59"/>
    </row>
    <row r="65" spans="2:8" ht="15.75" x14ac:dyDescent="0.25">
      <c r="B65" s="59"/>
      <c r="C65" s="59"/>
      <c r="D65" s="59"/>
      <c r="E65" s="59"/>
      <c r="F65" s="59"/>
      <c r="G65" s="59"/>
      <c r="H65" s="59"/>
    </row>
    <row r="66" spans="2:8" ht="15.75" x14ac:dyDescent="0.25">
      <c r="B66" s="59"/>
      <c r="C66" s="59"/>
      <c r="D66" s="59"/>
      <c r="E66" s="59"/>
      <c r="F66" s="59"/>
      <c r="G66" s="59"/>
      <c r="H66" s="59"/>
    </row>
    <row r="67" spans="2:8" ht="15.75" x14ac:dyDescent="0.25">
      <c r="B67" s="59"/>
      <c r="C67" s="59"/>
      <c r="D67" s="59"/>
      <c r="E67" s="59"/>
      <c r="F67" s="59"/>
      <c r="G67" s="59"/>
      <c r="H67" s="59"/>
    </row>
    <row r="68" spans="2:8" ht="15.75" x14ac:dyDescent="0.25">
      <c r="B68" s="59"/>
      <c r="C68" s="59"/>
      <c r="D68" s="59"/>
      <c r="E68" s="59"/>
      <c r="F68" s="59"/>
      <c r="G68" s="59"/>
      <c r="H68" s="59"/>
    </row>
    <row r="69" spans="2:8" ht="15.75" x14ac:dyDescent="0.25">
      <c r="B69" s="59"/>
      <c r="C69" s="59"/>
      <c r="D69" s="59"/>
      <c r="E69" s="59"/>
      <c r="F69" s="59"/>
      <c r="G69" s="59"/>
      <c r="H69" s="59"/>
    </row>
    <row r="70" spans="2:8" ht="15.75" x14ac:dyDescent="0.25">
      <c r="B70" s="59"/>
      <c r="C70" s="59"/>
      <c r="D70" s="59"/>
      <c r="E70" s="59"/>
      <c r="F70" s="59"/>
      <c r="G70" s="59"/>
      <c r="H70" s="59"/>
    </row>
    <row r="71" spans="2:8" ht="15.75" x14ac:dyDescent="0.25">
      <c r="B71" s="59"/>
      <c r="C71" s="59"/>
      <c r="D71" s="59"/>
      <c r="E71" s="59"/>
      <c r="F71" s="59"/>
      <c r="G71" s="59"/>
      <c r="H71" s="59"/>
    </row>
    <row r="72" spans="2:8" ht="15.75" x14ac:dyDescent="0.25">
      <c r="B72" s="59"/>
      <c r="C72" s="59"/>
      <c r="D72" s="59"/>
      <c r="E72" s="59"/>
      <c r="F72" s="59"/>
      <c r="G72" s="59"/>
      <c r="H72" s="59"/>
    </row>
    <row r="73" spans="2:8" ht="15.75" x14ac:dyDescent="0.25">
      <c r="B73" s="59"/>
      <c r="C73" s="59"/>
      <c r="D73" s="59"/>
      <c r="E73" s="59"/>
      <c r="F73" s="59"/>
      <c r="G73" s="59"/>
      <c r="H73" s="59"/>
    </row>
    <row r="74" spans="2:8" ht="15.75" x14ac:dyDescent="0.25">
      <c r="B74" s="59"/>
      <c r="C74" s="59"/>
      <c r="D74" s="59"/>
      <c r="E74" s="59"/>
      <c r="F74" s="59"/>
      <c r="G74" s="59"/>
      <c r="H74" s="59"/>
    </row>
    <row r="75" spans="2:8" ht="15.75" x14ac:dyDescent="0.25">
      <c r="B75" s="59"/>
      <c r="C75" s="59"/>
      <c r="D75" s="59"/>
      <c r="E75" s="59"/>
      <c r="F75" s="59"/>
      <c r="G75" s="59"/>
      <c r="H75" s="59"/>
    </row>
    <row r="76" spans="2:8" ht="15.75" x14ac:dyDescent="0.25">
      <c r="B76" s="59"/>
      <c r="C76" s="59"/>
      <c r="D76" s="59"/>
      <c r="E76" s="59"/>
      <c r="F76" s="59"/>
      <c r="G76" s="59"/>
      <c r="H76" s="59"/>
    </row>
    <row r="77" spans="2:8" ht="15.75" x14ac:dyDescent="0.25">
      <c r="B77" s="59"/>
      <c r="C77" s="59"/>
      <c r="D77" s="59"/>
      <c r="E77" s="59"/>
      <c r="F77" s="59"/>
      <c r="G77" s="59"/>
      <c r="H77" s="59"/>
    </row>
    <row r="78" spans="2:8" ht="15.75" x14ac:dyDescent="0.25">
      <c r="B78" s="59"/>
      <c r="C78" s="59"/>
      <c r="D78" s="59"/>
      <c r="E78" s="59"/>
      <c r="F78" s="59"/>
      <c r="G78" s="59"/>
      <c r="H78" s="59"/>
    </row>
    <row r="79" spans="2:8" ht="15.75" x14ac:dyDescent="0.25">
      <c r="B79" s="59"/>
      <c r="C79" s="59"/>
      <c r="D79" s="59"/>
      <c r="E79" s="59"/>
      <c r="F79" s="59"/>
      <c r="G79" s="59"/>
      <c r="H79" s="59"/>
    </row>
    <row r="80" spans="2:8" ht="15.75" x14ac:dyDescent="0.25">
      <c r="B80" s="59"/>
      <c r="C80" s="59"/>
      <c r="D80" s="59"/>
      <c r="E80" s="59"/>
      <c r="F80" s="59"/>
      <c r="G80" s="59"/>
      <c r="H80" s="59"/>
    </row>
    <row r="81" spans="2:8" ht="15.75" x14ac:dyDescent="0.25">
      <c r="B81" s="59"/>
      <c r="C81" s="59"/>
      <c r="D81" s="59"/>
      <c r="E81" s="59"/>
      <c r="F81" s="59"/>
      <c r="G81" s="59"/>
      <c r="H81" s="59"/>
    </row>
    <row r="82" spans="2:8" ht="15.75" x14ac:dyDescent="0.25">
      <c r="B82" s="59"/>
      <c r="C82" s="59"/>
      <c r="D82" s="59"/>
      <c r="E82" s="59"/>
      <c r="F82" s="59"/>
      <c r="G82" s="59"/>
      <c r="H82" s="59"/>
    </row>
    <row r="83" spans="2:8" ht="15.75" x14ac:dyDescent="0.25">
      <c r="B83" s="59"/>
      <c r="C83" s="59"/>
      <c r="D83" s="59"/>
      <c r="E83" s="59"/>
      <c r="F83" s="59"/>
      <c r="G83" s="59"/>
      <c r="H83" s="59"/>
    </row>
    <row r="84" spans="2:8" ht="15.75" x14ac:dyDescent="0.25">
      <c r="B84" s="59"/>
      <c r="C84" s="59"/>
      <c r="D84" s="59"/>
      <c r="E84" s="59"/>
      <c r="F84" s="59"/>
      <c r="G84" s="59"/>
      <c r="H84" s="59"/>
    </row>
    <row r="85" spans="2:8" ht="15.75" x14ac:dyDescent="0.25">
      <c r="B85" s="59"/>
      <c r="C85" s="59"/>
      <c r="D85" s="59"/>
      <c r="E85" s="59"/>
      <c r="F85" s="59"/>
      <c r="G85" s="59"/>
      <c r="H85" s="59"/>
    </row>
    <row r="86" spans="2:8" ht="15.75" x14ac:dyDescent="0.25">
      <c r="B86" s="59"/>
      <c r="C86" s="59"/>
      <c r="D86" s="59"/>
      <c r="E86" s="59"/>
      <c r="F86" s="59"/>
      <c r="G86" s="59"/>
      <c r="H86" s="59"/>
    </row>
    <row r="87" spans="2:8" ht="15.75" x14ac:dyDescent="0.25">
      <c r="B87" s="59"/>
      <c r="C87" s="59"/>
      <c r="D87" s="59"/>
      <c r="E87" s="59"/>
      <c r="F87" s="59"/>
      <c r="G87" s="59"/>
      <c r="H87" s="59"/>
    </row>
    <row r="88" spans="2:8" ht="15.75" x14ac:dyDescent="0.25">
      <c r="B88" s="59"/>
      <c r="C88" s="59"/>
      <c r="D88" s="59"/>
      <c r="E88" s="59"/>
      <c r="F88" s="59"/>
      <c r="G88" s="59"/>
      <c r="H88" s="59"/>
    </row>
    <row r="89" spans="2:8" ht="15.75" x14ac:dyDescent="0.25">
      <c r="B89" s="59"/>
      <c r="C89" s="59"/>
      <c r="D89" s="59"/>
      <c r="E89" s="59"/>
      <c r="F89" s="59"/>
      <c r="G89" s="59"/>
      <c r="H89" s="59"/>
    </row>
    <row r="90" spans="2:8" ht="15.75" x14ac:dyDescent="0.25">
      <c r="B90" s="59"/>
      <c r="C90" s="59"/>
      <c r="D90" s="59"/>
      <c r="E90" s="59"/>
      <c r="F90" s="59"/>
      <c r="G90" s="59"/>
      <c r="H90" s="59"/>
    </row>
    <row r="91" spans="2:8" ht="15.75" x14ac:dyDescent="0.25">
      <c r="B91" s="59"/>
      <c r="C91" s="59"/>
      <c r="D91" s="59"/>
      <c r="E91" s="59"/>
      <c r="F91" s="59"/>
      <c r="G91" s="59"/>
      <c r="H91" s="59"/>
    </row>
    <row r="92" spans="2:8" ht="15.75" x14ac:dyDescent="0.25">
      <c r="B92" s="59"/>
      <c r="C92" s="59"/>
      <c r="D92" s="59"/>
      <c r="E92" s="59"/>
      <c r="F92" s="59"/>
      <c r="G92" s="59"/>
      <c r="H92" s="59"/>
    </row>
    <row r="93" spans="2:8" ht="15.75" x14ac:dyDescent="0.25">
      <c r="B93" s="59"/>
      <c r="C93" s="59"/>
      <c r="D93" s="59"/>
      <c r="E93" s="59"/>
      <c r="F93" s="59"/>
      <c r="G93" s="59"/>
      <c r="H93" s="59"/>
    </row>
    <row r="94" spans="2:8" ht="15.75" x14ac:dyDescent="0.25">
      <c r="B94" s="59"/>
      <c r="C94" s="59"/>
      <c r="D94" s="59"/>
      <c r="E94" s="59"/>
      <c r="F94" s="59"/>
      <c r="G94" s="59"/>
      <c r="H94" s="59"/>
    </row>
    <row r="95" spans="2:8" ht="15.75" x14ac:dyDescent="0.25">
      <c r="B95" s="59"/>
      <c r="C95" s="59"/>
      <c r="D95" s="59"/>
      <c r="E95" s="59"/>
      <c r="F95" s="59"/>
      <c r="G95" s="59"/>
      <c r="H95" s="59"/>
    </row>
    <row r="96" spans="2:8" ht="15.75" x14ac:dyDescent="0.25">
      <c r="B96" s="59"/>
      <c r="C96" s="59"/>
      <c r="D96" s="59"/>
      <c r="E96" s="59"/>
      <c r="F96" s="59"/>
      <c r="G96" s="59"/>
      <c r="H96" s="59"/>
    </row>
    <row r="97" spans="2:8" ht="15.75" x14ac:dyDescent="0.25">
      <c r="B97" s="59"/>
      <c r="C97" s="59"/>
      <c r="D97" s="59"/>
      <c r="E97" s="59"/>
      <c r="F97" s="59"/>
      <c r="G97" s="59"/>
      <c r="H97" s="59"/>
    </row>
    <row r="98" spans="2:8" ht="15.75" x14ac:dyDescent="0.25">
      <c r="B98" s="59"/>
      <c r="C98" s="59"/>
      <c r="D98" s="59"/>
      <c r="E98" s="59"/>
      <c r="F98" s="59"/>
      <c r="G98" s="59"/>
      <c r="H98" s="59"/>
    </row>
    <row r="99" spans="2:8" ht="15.75" x14ac:dyDescent="0.25">
      <c r="B99" s="59"/>
      <c r="C99" s="59"/>
      <c r="D99" s="59"/>
      <c r="E99" s="59"/>
      <c r="F99" s="59"/>
      <c r="G99" s="59"/>
      <c r="H99" s="59"/>
    </row>
    <row r="100" spans="2:8" ht="15.75" x14ac:dyDescent="0.25">
      <c r="B100" s="59"/>
      <c r="C100" s="59"/>
      <c r="D100" s="59"/>
      <c r="E100" s="59"/>
      <c r="F100" s="59"/>
      <c r="G100" s="59"/>
      <c r="H100" s="59"/>
    </row>
    <row r="101" spans="2:8" ht="15.75" x14ac:dyDescent="0.25">
      <c r="B101" s="59"/>
      <c r="C101" s="59"/>
      <c r="D101" s="59"/>
      <c r="E101" s="59"/>
      <c r="F101" s="59"/>
      <c r="G101" s="59"/>
      <c r="H101" s="59"/>
    </row>
    <row r="102" spans="2:8" ht="15.75" x14ac:dyDescent="0.25">
      <c r="B102" s="59"/>
      <c r="C102" s="59"/>
      <c r="D102" s="59"/>
      <c r="E102" s="59"/>
      <c r="F102" s="59"/>
      <c r="G102" s="59"/>
      <c r="H102" s="59"/>
    </row>
    <row r="103" spans="2:8" ht="15.75" x14ac:dyDescent="0.25">
      <c r="B103" s="59"/>
      <c r="C103" s="59"/>
      <c r="D103" s="59"/>
      <c r="E103" s="59"/>
      <c r="F103" s="59"/>
      <c r="G103" s="59"/>
      <c r="H103" s="59"/>
    </row>
    <row r="104" spans="2:8" ht="15.75" x14ac:dyDescent="0.25">
      <c r="B104" s="59"/>
      <c r="C104" s="59"/>
      <c r="D104" s="59"/>
      <c r="E104" s="59"/>
      <c r="F104" s="59"/>
      <c r="G104" s="59"/>
      <c r="H104" s="59"/>
    </row>
    <row r="105" spans="2:8" ht="15.75" x14ac:dyDescent="0.25">
      <c r="B105" s="59"/>
      <c r="C105" s="59"/>
      <c r="D105" s="59"/>
      <c r="E105" s="59"/>
      <c r="F105" s="59"/>
      <c r="G105" s="59"/>
      <c r="H105" s="59"/>
    </row>
    <row r="106" spans="2:8" ht="15.75" x14ac:dyDescent="0.25">
      <c r="B106" s="59"/>
      <c r="C106" s="59"/>
      <c r="D106" s="59"/>
      <c r="E106" s="59"/>
      <c r="F106" s="59"/>
      <c r="G106" s="59"/>
      <c r="H106" s="59"/>
    </row>
    <row r="107" spans="2:8" ht="15.75" x14ac:dyDescent="0.25">
      <c r="B107" s="59"/>
      <c r="C107" s="59"/>
      <c r="D107" s="59"/>
      <c r="E107" s="59"/>
      <c r="F107" s="59"/>
      <c r="G107" s="59"/>
      <c r="H107" s="59"/>
    </row>
    <row r="108" spans="2:8" ht="15.75" x14ac:dyDescent="0.25">
      <c r="B108" s="59"/>
      <c r="C108" s="59"/>
      <c r="D108" s="59"/>
      <c r="E108" s="59"/>
      <c r="F108" s="59"/>
      <c r="G108" s="59"/>
      <c r="H108" s="59"/>
    </row>
    <row r="109" spans="2:8" ht="15.75" x14ac:dyDescent="0.25">
      <c r="B109" s="59"/>
      <c r="C109" s="59"/>
      <c r="D109" s="59"/>
      <c r="E109" s="59"/>
      <c r="F109" s="59"/>
      <c r="G109" s="59"/>
      <c r="H109" s="59"/>
    </row>
    <row r="110" spans="2:8" ht="15.75" x14ac:dyDescent="0.25">
      <c r="B110" s="59"/>
      <c r="C110" s="59"/>
      <c r="D110" s="59"/>
      <c r="E110" s="59"/>
      <c r="F110" s="59"/>
      <c r="G110" s="59"/>
      <c r="H110" s="59"/>
    </row>
    <row r="111" spans="2:8" ht="15.75" x14ac:dyDescent="0.25">
      <c r="B111" s="59"/>
      <c r="C111" s="59"/>
      <c r="D111" s="59"/>
      <c r="E111" s="59"/>
      <c r="F111" s="59"/>
      <c r="G111" s="59"/>
      <c r="H111" s="59"/>
    </row>
    <row r="112" spans="2:8" ht="15.75" x14ac:dyDescent="0.25">
      <c r="B112" s="59"/>
      <c r="C112" s="59"/>
      <c r="D112" s="59"/>
      <c r="E112" s="59"/>
      <c r="F112" s="59"/>
      <c r="G112" s="59"/>
      <c r="H112" s="59"/>
    </row>
    <row r="113" spans="2:8" ht="15.75" x14ac:dyDescent="0.25">
      <c r="B113" s="59"/>
      <c r="C113" s="59"/>
      <c r="D113" s="59"/>
      <c r="E113" s="59"/>
      <c r="F113" s="59"/>
      <c r="G113" s="59"/>
      <c r="H113" s="59"/>
    </row>
    <row r="114" spans="2:8" ht="15.75" x14ac:dyDescent="0.25">
      <c r="B114" s="59"/>
      <c r="C114" s="59"/>
      <c r="D114" s="59"/>
      <c r="E114" s="59"/>
      <c r="F114" s="59"/>
      <c r="G114" s="59"/>
      <c r="H114" s="59"/>
    </row>
    <row r="115" spans="2:8" ht="15.75" x14ac:dyDescent="0.25">
      <c r="B115" s="59"/>
      <c r="C115" s="59"/>
      <c r="D115" s="59"/>
      <c r="E115" s="59"/>
      <c r="F115" s="59"/>
      <c r="G115" s="59"/>
      <c r="H115" s="59"/>
    </row>
    <row r="116" spans="2:8" ht="15.75" x14ac:dyDescent="0.25">
      <c r="B116" s="59"/>
      <c r="C116" s="59"/>
      <c r="D116" s="59"/>
      <c r="E116" s="59"/>
      <c r="F116" s="59"/>
      <c r="G116" s="59"/>
      <c r="H116" s="59"/>
    </row>
    <row r="117" spans="2:8" ht="15.75" x14ac:dyDescent="0.25">
      <c r="B117" s="59"/>
      <c r="C117" s="59"/>
      <c r="D117" s="59"/>
      <c r="E117" s="59"/>
      <c r="F117" s="59"/>
      <c r="G117" s="59"/>
      <c r="H117" s="59"/>
    </row>
    <row r="118" spans="2:8" ht="15.75" x14ac:dyDescent="0.25">
      <c r="B118" s="59"/>
      <c r="C118" s="59"/>
      <c r="D118" s="59"/>
      <c r="E118" s="59"/>
      <c r="F118" s="59"/>
      <c r="G118" s="59"/>
      <c r="H118" s="59"/>
    </row>
    <row r="119" spans="2:8" ht="15.75" x14ac:dyDescent="0.25">
      <c r="B119" s="59"/>
      <c r="C119" s="59"/>
      <c r="D119" s="59"/>
      <c r="E119" s="59"/>
      <c r="F119" s="59"/>
      <c r="G119" s="59"/>
      <c r="H119" s="59"/>
    </row>
    <row r="120" spans="2:8" ht="15.75" x14ac:dyDescent="0.25">
      <c r="B120" s="59"/>
      <c r="C120" s="59"/>
      <c r="D120" s="59"/>
      <c r="E120" s="59"/>
      <c r="F120" s="59"/>
      <c r="G120" s="59"/>
      <c r="H120" s="59"/>
    </row>
    <row r="121" spans="2:8" ht="15.75" x14ac:dyDescent="0.25">
      <c r="B121" s="59"/>
      <c r="C121" s="59"/>
      <c r="D121" s="59"/>
      <c r="E121" s="59"/>
      <c r="F121" s="59"/>
      <c r="G121" s="59"/>
      <c r="H121" s="59"/>
    </row>
    <row r="122" spans="2:8" ht="15.75" x14ac:dyDescent="0.25">
      <c r="B122" s="59"/>
      <c r="C122" s="59"/>
      <c r="D122" s="59"/>
      <c r="E122" s="59"/>
      <c r="F122" s="59"/>
      <c r="G122" s="59"/>
      <c r="H122" s="59"/>
    </row>
    <row r="123" spans="2:8" ht="15.75" x14ac:dyDescent="0.25">
      <c r="B123" s="59"/>
      <c r="C123" s="59"/>
      <c r="D123" s="59"/>
      <c r="E123" s="59"/>
      <c r="F123" s="59"/>
      <c r="G123" s="59"/>
      <c r="H123" s="59"/>
    </row>
    <row r="124" spans="2:8" ht="15.75" x14ac:dyDescent="0.25">
      <c r="B124" s="59"/>
      <c r="C124" s="59"/>
      <c r="D124" s="59"/>
      <c r="E124" s="59"/>
      <c r="F124" s="59"/>
      <c r="G124" s="59"/>
      <c r="H124" s="59"/>
    </row>
    <row r="125" spans="2:8" ht="15.75" x14ac:dyDescent="0.25">
      <c r="B125" s="59"/>
      <c r="C125" s="59"/>
      <c r="D125" s="59"/>
      <c r="E125" s="59"/>
      <c r="F125" s="59"/>
      <c r="G125" s="59"/>
      <c r="H125" s="59"/>
    </row>
    <row r="126" spans="2:8" ht="15.75" x14ac:dyDescent="0.25">
      <c r="B126" s="59"/>
      <c r="C126" s="59"/>
      <c r="D126" s="59"/>
      <c r="E126" s="59"/>
      <c r="F126" s="59"/>
      <c r="G126" s="59"/>
      <c r="H126" s="59"/>
    </row>
    <row r="127" spans="2:8" ht="15.75" x14ac:dyDescent="0.25">
      <c r="B127" s="59"/>
      <c r="C127" s="59"/>
      <c r="D127" s="59"/>
      <c r="E127" s="59"/>
      <c r="F127" s="59"/>
      <c r="G127" s="59"/>
      <c r="H127" s="59"/>
    </row>
    <row r="128" spans="2:8" ht="15.75" x14ac:dyDescent="0.25">
      <c r="B128" s="59"/>
      <c r="C128" s="59"/>
      <c r="D128" s="59"/>
      <c r="E128" s="59"/>
      <c r="F128" s="59"/>
      <c r="G128" s="59"/>
      <c r="H128" s="59"/>
    </row>
    <row r="129" spans="2:8" ht="15.75" x14ac:dyDescent="0.25">
      <c r="B129" s="59"/>
      <c r="C129" s="59"/>
      <c r="D129" s="59"/>
      <c r="E129" s="59"/>
      <c r="F129" s="59"/>
      <c r="G129" s="59"/>
      <c r="H129" s="59"/>
    </row>
    <row r="130" spans="2:8" ht="15.75" x14ac:dyDescent="0.25">
      <c r="B130" s="59"/>
      <c r="C130" s="59"/>
      <c r="D130" s="59"/>
      <c r="E130" s="59"/>
      <c r="F130" s="59"/>
      <c r="G130" s="59"/>
      <c r="H130" s="59"/>
    </row>
    <row r="131" spans="2:8" ht="15.75" x14ac:dyDescent="0.25">
      <c r="B131" s="59"/>
      <c r="C131" s="59"/>
      <c r="D131" s="59"/>
      <c r="E131" s="59"/>
      <c r="F131" s="59"/>
      <c r="G131" s="59"/>
      <c r="H131" s="59"/>
    </row>
    <row r="132" spans="2:8" ht="15.75" x14ac:dyDescent="0.25">
      <c r="B132" s="59"/>
      <c r="C132" s="59"/>
      <c r="D132" s="59"/>
      <c r="E132" s="59"/>
      <c r="F132" s="59"/>
      <c r="G132" s="59"/>
      <c r="H132" s="59"/>
    </row>
    <row r="133" spans="2:8" ht="15.75" x14ac:dyDescent="0.25">
      <c r="B133" s="59"/>
      <c r="C133" s="59"/>
      <c r="D133" s="59"/>
      <c r="E133" s="59"/>
      <c r="F133" s="59"/>
      <c r="G133" s="59"/>
      <c r="H133" s="59"/>
    </row>
    <row r="134" spans="2:8" ht="15.75" x14ac:dyDescent="0.25">
      <c r="B134" s="59"/>
      <c r="C134" s="59"/>
      <c r="D134" s="59"/>
      <c r="E134" s="59"/>
      <c r="F134" s="59"/>
      <c r="G134" s="59"/>
      <c r="H134" s="59"/>
    </row>
    <row r="135" spans="2:8" ht="15.75" x14ac:dyDescent="0.25">
      <c r="B135" s="59"/>
      <c r="C135" s="59"/>
      <c r="D135" s="59"/>
      <c r="E135" s="59"/>
      <c r="F135" s="59"/>
      <c r="G135" s="59"/>
      <c r="H135" s="59"/>
    </row>
    <row r="136" spans="2:8" ht="15.75" x14ac:dyDescent="0.25">
      <c r="B136" s="59"/>
      <c r="C136" s="59"/>
      <c r="D136" s="59"/>
      <c r="E136" s="59"/>
      <c r="F136" s="59"/>
      <c r="G136" s="59"/>
      <c r="H136" s="59"/>
    </row>
    <row r="137" spans="2:8" ht="15.75" x14ac:dyDescent="0.25">
      <c r="B137" s="59"/>
      <c r="C137" s="59"/>
      <c r="D137" s="59"/>
      <c r="E137" s="59"/>
      <c r="F137" s="59"/>
      <c r="G137" s="59"/>
      <c r="H137" s="59"/>
    </row>
    <row r="138" spans="2:8" ht="15.75" x14ac:dyDescent="0.25">
      <c r="B138" s="59"/>
      <c r="C138" s="59"/>
      <c r="D138" s="59"/>
      <c r="E138" s="59"/>
      <c r="F138" s="59"/>
      <c r="G138" s="59"/>
      <c r="H138" s="59"/>
    </row>
    <row r="139" spans="2:8" ht="15.75" x14ac:dyDescent="0.25">
      <c r="B139" s="59"/>
      <c r="C139" s="59"/>
      <c r="D139" s="59"/>
      <c r="E139" s="59"/>
      <c r="F139" s="59"/>
      <c r="G139" s="59"/>
      <c r="H139" s="59"/>
    </row>
    <row r="140" spans="2:8" ht="15.75" x14ac:dyDescent="0.25">
      <c r="B140" s="59"/>
      <c r="C140" s="59"/>
      <c r="D140" s="59"/>
      <c r="E140" s="59"/>
      <c r="F140" s="59"/>
      <c r="G140" s="59"/>
      <c r="H140" s="59"/>
    </row>
    <row r="141" spans="2:8" ht="15.75" x14ac:dyDescent="0.25">
      <c r="B141" s="59"/>
      <c r="C141" s="59"/>
      <c r="D141" s="59"/>
      <c r="E141" s="59"/>
      <c r="F141" s="59"/>
      <c r="G141" s="59"/>
      <c r="H141" s="59"/>
    </row>
    <row r="142" spans="2:8" ht="15.75" x14ac:dyDescent="0.25">
      <c r="B142" s="59"/>
      <c r="C142" s="59"/>
      <c r="D142" s="59"/>
      <c r="E142" s="59"/>
      <c r="F142" s="59"/>
      <c r="G142" s="59"/>
      <c r="H142" s="59"/>
    </row>
  </sheetData>
  <sheetProtection sheet="1" objects="1" scenarios="1"/>
  <mergeCells count="12">
    <mergeCell ref="D1:H1"/>
    <mergeCell ref="B8:B9"/>
    <mergeCell ref="E5:H5"/>
    <mergeCell ref="A3:C3"/>
    <mergeCell ref="A4:C4"/>
    <mergeCell ref="A1:C1"/>
    <mergeCell ref="A5:C5"/>
    <mergeCell ref="A6:C6"/>
    <mergeCell ref="A7:C7"/>
    <mergeCell ref="E3:H3"/>
    <mergeCell ref="A2:H2"/>
    <mergeCell ref="A8:A9"/>
  </mergeCells>
  <phoneticPr fontId="30" type="noConversion"/>
  <hyperlinks>
    <hyperlink ref="B10" location="'Elev nr. 1'!A1" display="'Elev nr. 1'!A1" xr:uid="{00000000-0004-0000-0000-000000000000}"/>
    <hyperlink ref="B11" location="'Elev nr. 2'!A1" display="'Elev nr. 2'!A1" xr:uid="{00000000-0004-0000-0000-000001000000}"/>
    <hyperlink ref="B12" location="'Elev nr. 3'!A1" display="'Elev nr. 3'!A1" xr:uid="{00000000-0004-0000-0000-000002000000}"/>
    <hyperlink ref="B13" location="'Elev nr. 4'!A1" display="'Elev nr. 4'!A1" xr:uid="{00000000-0004-0000-0000-000003000000}"/>
    <hyperlink ref="B14" location="'Elev nr. 5'!A1" display="'Elev nr. 5'!A1" xr:uid="{00000000-0004-0000-0000-000004000000}"/>
    <hyperlink ref="B15" location="'Elev nr. 6'!A1" display="'Elev nr. 6'!A1" xr:uid="{00000000-0004-0000-0000-000005000000}"/>
    <hyperlink ref="B16" location="'Elev nr. 7'!A1" display="'Elev nr. 7'!A1" xr:uid="{00000000-0004-0000-0000-000006000000}"/>
    <hyperlink ref="B17" location="'Elev nr. 8'!A1" display="'Elev nr. 8'!A1" xr:uid="{00000000-0004-0000-0000-000007000000}"/>
    <hyperlink ref="B18" location="'Elev nr. 9'!A1" display="'Elev nr. 9'!A1" xr:uid="{00000000-0004-0000-0000-000008000000}"/>
    <hyperlink ref="B19" location="'Elev nr. 10'!A1" display="'Elev nr. 10'!A1" xr:uid="{00000000-0004-0000-0000-000009000000}"/>
    <hyperlink ref="B20" location="'Elev nr. 11'!A1" display="'Elev nr. 11'!A1" xr:uid="{00000000-0004-0000-0000-00000A000000}"/>
    <hyperlink ref="B21" location="'Elev nr. 12'!A1" display="'Elev nr. 12'!A1" xr:uid="{00000000-0004-0000-0000-00000B000000}"/>
    <hyperlink ref="B22" location="'Elev nr. 13'!A1" display="'Elev nr. 13'!A1" xr:uid="{00000000-0004-0000-0000-00000C000000}"/>
    <hyperlink ref="B23" location="'Elev nr. 14'!A1" display="'Elev nr. 14'!A1" xr:uid="{00000000-0004-0000-0000-00000D000000}"/>
    <hyperlink ref="B24" location="'Elev nr. 15'!A1" display="'Elev nr. 15'!A1" xr:uid="{00000000-0004-0000-0000-00000E000000}"/>
    <hyperlink ref="B25" location="'Elev nr. 16'!A1" display="'Elev nr. 16'!A1" xr:uid="{00000000-0004-0000-0000-00000F000000}"/>
    <hyperlink ref="B26" location="'Elev nr. 17'!A1" display="'Elev nr. 17'!A1" xr:uid="{00000000-0004-0000-0000-000010000000}"/>
    <hyperlink ref="B27" location="'Elev nr. 18'!A1" display="'Elev nr. 18'!A1" xr:uid="{00000000-0004-0000-0000-000011000000}"/>
    <hyperlink ref="B28" location="'Elev nr. 19'!A1" display="'Elev nr. 19'!A1" xr:uid="{00000000-0004-0000-0000-000012000000}"/>
    <hyperlink ref="B29" location="'Elev nr. 20'!A1" display="'Elev nr. 20'!A1" xr:uid="{00000000-0004-0000-0000-000013000000}"/>
    <hyperlink ref="B30" location="'Elev nr. 21'!A1" display="'Elev nr. 21'!A1" xr:uid="{00000000-0004-0000-0000-000014000000}"/>
    <hyperlink ref="B31" location="'Elev nr. 22'!A1" display="'Elev nr. 22'!A1" xr:uid="{00000000-0004-0000-0000-000015000000}"/>
    <hyperlink ref="B32" location="'Elev nr. 23'!A1" display="'Elev nr. 23'!A1" xr:uid="{00000000-0004-0000-0000-000016000000}"/>
    <hyperlink ref="B33" location="'Elev nr. 24'!A1" display="'Elev nr. 24'!A1" xr:uid="{00000000-0004-0000-0000-000017000000}"/>
    <hyperlink ref="B34" location="'Elev nr. 25'!A1" display="'Elev nr. 25'!A1" xr:uid="{00000000-0004-0000-0000-000018000000}"/>
    <hyperlink ref="B35" location="'Elev nr. 26'!A1" display="'Elev nr. 26'!A1" xr:uid="{00000000-0004-0000-0000-000019000000}"/>
    <hyperlink ref="B36" location="'Elev nr. 27'!A1" display="'Elev nr. 27'!A1" xr:uid="{00000000-0004-0000-0000-00001A000000}"/>
    <hyperlink ref="B37" location="'Elev nr. 28'!A1" display="'Elev nr. 28'!A1" xr:uid="{00000000-0004-0000-0000-00001B000000}"/>
    <hyperlink ref="B38" location="'Elev nr. 29'!A1" display="'Elev nr. 29'!A1" xr:uid="{00000000-0004-0000-0000-00001C000000}"/>
    <hyperlink ref="B39" location="'Elev nr. 30'!A1" display="'Elev nr. 30'!A1" xr:uid="{00000000-0004-0000-0000-00001D000000}"/>
    <hyperlink ref="B40:B41" location="'Elev nr. 30'!A1" display="'Elev nr. 30'!A1" xr:uid="{00000000-0004-0000-0000-00001E000000}"/>
    <hyperlink ref="B40" location="'Elev nr. 31'!A1" display="'Elev nr. 31'!A1" xr:uid="{00000000-0004-0000-0000-00001F000000}"/>
    <hyperlink ref="B41" location="'Elev nr. 32'!A1" display="'Elev nr. 32'!A1" xr:uid="{00000000-0004-0000-0000-000020000000}"/>
    <hyperlink ref="I1" location="Evaluering!A1" display="Evaluering" xr:uid="{00000000-0004-0000-0000-000021000000}"/>
  </hyperlinks>
  <printOptions horizontalCentered="1"/>
  <pageMargins left="0.23622047244094491" right="0.23622047244094491" top="0.74803149606299213" bottom="0.74803149606299213" header="0.31496062992125984" footer="0.31496062992125984"/>
  <pageSetup paperSize="256" orientation="portrait" horizontalDpi="300" verticalDpi="300" r:id="rId1"/>
  <headerFooter>
    <oddFooter>&amp;L
Udprint:
&amp;T
&amp;D&amp;CUdarbejdet af 
frsi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7" t="str">
        <f>IF(Karakterskema!C10=0,"",Karakterskema!C10)</f>
        <v>Elev 1</v>
      </c>
      <c r="C1" s="25"/>
      <c r="D1" s="31" t="s">
        <v>53</v>
      </c>
      <c r="E1" s="107" t="str">
        <f>IF(B1="","",Karakterskema!D10)</f>
        <v>010101-0001</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57"/>
      <c r="D3" s="258"/>
      <c r="E3" s="259" t="s">
        <v>97</v>
      </c>
      <c r="F3" s="260"/>
      <c r="G3" s="25"/>
      <c r="H3" s="13" t="s">
        <v>35</v>
      </c>
    </row>
    <row r="4" spans="1:10" ht="13.35" customHeight="1" thickBot="1" x14ac:dyDescent="0.3">
      <c r="A4" s="244"/>
      <c r="B4" s="256"/>
      <c r="C4" s="98" t="s">
        <v>9</v>
      </c>
      <c r="D4" s="99" t="s">
        <v>10</v>
      </c>
      <c r="E4" s="270" t="str">
        <f>IF(B1="","",IF(Karakterskema!A10=Karakterskema!$J$8,Karakterskema!$K$8,IF(Karakterskema!A10=Karakterskema!$J$9,Karakterskema!$K$9,IF(Karakterskema!A10=Karakterskema!$J$10,Karakterskema!$K$10,IF(Karakterskema!A10=Karakterskema!$J$11,Karakterskema!$K$11,IF(Karakterskema!A10=Karakterskema!$J$12,Karakterskema!$K$12,0))))))</f>
        <v>Murer fagområde</v>
      </c>
      <c r="F4" s="271"/>
      <c r="G4" s="35"/>
      <c r="H4" s="16" t="s">
        <v>26</v>
      </c>
      <c r="I4" s="16" t="s">
        <v>27</v>
      </c>
    </row>
    <row r="5" spans="1:10" ht="13.35" customHeight="1" x14ac:dyDescent="0.25">
      <c r="A5" s="244"/>
      <c r="B5" s="28" t="s">
        <v>93</v>
      </c>
      <c r="C5" s="3"/>
      <c r="D5" s="94"/>
      <c r="E5" s="270"/>
      <c r="F5" s="271"/>
      <c r="H5" s="17" t="s">
        <v>28</v>
      </c>
      <c r="I5" s="19"/>
    </row>
    <row r="6" spans="1:10" ht="13.35" customHeight="1" x14ac:dyDescent="0.25">
      <c r="A6" s="244"/>
      <c r="B6" s="36" t="s">
        <v>19</v>
      </c>
      <c r="C6" s="96">
        <f>IF(B1="","",SUM(C5:C5))</f>
        <v>0</v>
      </c>
      <c r="D6" s="97">
        <f>IF(B1="","",SUM(D5:D5))</f>
        <v>0</v>
      </c>
      <c r="E6" s="265"/>
      <c r="F6" s="260"/>
      <c r="H6" s="17" t="s">
        <v>30</v>
      </c>
      <c r="I6" s="19"/>
      <c r="J6" s="92"/>
    </row>
    <row r="7" spans="1:10" ht="13.35" customHeight="1" x14ac:dyDescent="0.25">
      <c r="A7" s="244"/>
      <c r="B7" s="36" t="s">
        <v>94</v>
      </c>
      <c r="C7" s="100">
        <f>IF(B1="","",C6/1)</f>
        <v>0</v>
      </c>
      <c r="D7" s="101">
        <f>IF(B1="","",D6/1)</f>
        <v>0</v>
      </c>
      <c r="E7" s="263"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64"/>
      <c r="H7" s="20" t="s">
        <v>36</v>
      </c>
      <c r="I7" s="19">
        <v>1.99</v>
      </c>
      <c r="J7" s="92"/>
    </row>
    <row r="8" spans="1:10" ht="13.35" customHeight="1" x14ac:dyDescent="0.25">
      <c r="A8" s="244"/>
      <c r="B8" s="36" t="s">
        <v>18</v>
      </c>
      <c r="C8" s="95">
        <f>IF(AND(C7&gt;=-3,C7&lt;-1.5),-3,IF(AND(C7&gt;=-1.5,C7&lt;2),0,IF(AND(C7&gt;=2,C7&lt;3),2,IF(AND(C7&gt;=3,C7&lt;5.5),4,IF(AND(C7&gt;=5.5,C7&lt;8.5),7,IF(AND(C7&gt;=8.5,C7&lt;11),10,IF(AND(C7&gt;=11,C7&lt;=12),12,"")))))))</f>
        <v>0</v>
      </c>
      <c r="D8" s="6">
        <f>IF(AND(D7&gt;=-3,D7&lt;-1.5),-3,IF(AND(D7&gt;=-1.5,D7&lt;2),0,IF(AND(D7&gt;=2,D7&lt;3),2,IF(AND(D7&gt;=3,D7&lt;5.5),4,IF(AND(D7&gt;=5.5,D7&lt;8.5),7,IF(AND(D7&gt;=8.5,D7&lt;11),10,IF(AND(D7&gt;=11,D7&lt;=12),12,"")))))))</f>
        <v>0</v>
      </c>
      <c r="E8" s="93"/>
      <c r="F8" s="85"/>
      <c r="H8" s="17" t="s">
        <v>31</v>
      </c>
      <c r="I8" s="16"/>
      <c r="J8" s="91"/>
    </row>
    <row r="9" spans="1:10" ht="13.35" customHeight="1" thickBot="1" x14ac:dyDescent="0.3">
      <c r="A9" s="244"/>
      <c r="B9" s="14" t="s">
        <v>25</v>
      </c>
      <c r="C9" s="266">
        <f>IF(B1="","",(C8+D8)/2)</f>
        <v>0</v>
      </c>
      <c r="D9" s="267"/>
      <c r="E9" s="93"/>
      <c r="F9" s="85"/>
      <c r="H9" s="17"/>
      <c r="I9" s="16"/>
      <c r="J9" s="91"/>
    </row>
    <row r="10" spans="1:10" ht="13.35" customHeight="1" thickBot="1" x14ac:dyDescent="0.3">
      <c r="A10" s="244"/>
      <c r="B10" s="39" t="s">
        <v>24</v>
      </c>
      <c r="C10" s="261">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62"/>
      <c r="E10" s="268"/>
      <c r="F10" s="269"/>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00</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f>IF(B1="","",SUM(C15:C16))</f>
        <v>0</v>
      </c>
      <c r="D17" s="23">
        <f>IF(B1="","",SUM(D15:D16))</f>
        <v>0</v>
      </c>
      <c r="E17" s="47" t="s">
        <v>44</v>
      </c>
      <c r="F17" s="48" t="str">
        <f>IF(B1="","",IF(C10=-3,"-03",IF(C10=0,"00",IF(C10=2,"02",IF(C10=4,"4",IF(C10=7,"7",IF(C10=10,"10",IF(C10=12,"12","Fejl 40"))))))))</f>
        <v>00</v>
      </c>
      <c r="G17" s="46"/>
      <c r="H17" s="17">
        <v>12</v>
      </c>
      <c r="I17" s="19"/>
      <c r="J17" s="91"/>
    </row>
    <row r="18" spans="1:10" ht="13.35" customHeight="1" x14ac:dyDescent="0.25">
      <c r="A18" s="244"/>
      <c r="B18" s="36" t="s">
        <v>14</v>
      </c>
      <c r="C18" s="100">
        <f>IF(B1="","",C17/2)</f>
        <v>0</v>
      </c>
      <c r="D18" s="101">
        <f>IF(B1="","",D17/2)</f>
        <v>0</v>
      </c>
      <c r="E18" s="47"/>
      <c r="F18" s="48"/>
      <c r="G18" s="46"/>
    </row>
    <row r="19" spans="1:10" ht="13.35" customHeight="1" x14ac:dyDescent="0.25">
      <c r="A19" s="244"/>
      <c r="B19" s="37" t="s">
        <v>18</v>
      </c>
      <c r="C19" s="5">
        <f>IF(AND(C18&gt;=-3,C18&lt;-1.5),-3,IF(AND(C18&gt;=-1.5,C18&lt;2),0,IF(AND(C18&gt;=2,C18&lt;3),2,IF(AND(C18&gt;=3,C18&lt;5.5),4,IF(AND(C18&gt;=5.5,C18&lt;8.5),7,IF(AND(C18&gt;=8.5,C18&lt;11),10,IF(AND(C18&gt;=11,C18&lt;=12),12,"")))))))</f>
        <v>0</v>
      </c>
      <c r="D19" s="24">
        <f>IF(AND(D18&gt;=-3,D18&lt;-1.5),-3,IF(AND(D18&gt;=-1.5,D18&lt;2),0,IF(AND(D18&gt;=2,D18&lt;3),2,IF(AND(D18&gt;=3,D18&lt;5.5),4,IF(AND(D18&gt;=5.5,D18&lt;8.5),7,IF(AND(D18&gt;=8.5,D18&lt;11),10,IF(AND(D18&gt;=11,D18&lt;=12),12,"")))))))</f>
        <v>0</v>
      </c>
      <c r="E19" s="49" t="s">
        <v>45</v>
      </c>
      <c r="F19" s="50">
        <f>IF(B1="","",F15*1/3+F17*2/3)</f>
        <v>0</v>
      </c>
      <c r="G19" s="46"/>
      <c r="H19" s="15" t="s">
        <v>38</v>
      </c>
      <c r="J19" s="14"/>
    </row>
    <row r="20" spans="1:10" ht="13.35" customHeight="1" thickBot="1" x14ac:dyDescent="0.3">
      <c r="A20" s="244"/>
      <c r="B20" s="37" t="s">
        <v>25</v>
      </c>
      <c r="C20" s="246">
        <f>IF(B1="","",(C19+D19)/2)</f>
        <v>0</v>
      </c>
      <c r="D20" s="247"/>
      <c r="E20" s="47"/>
      <c r="F20" s="48"/>
      <c r="G20" s="46"/>
      <c r="H20" s="7" t="s">
        <v>62</v>
      </c>
      <c r="I20" s="8"/>
      <c r="J20" s="9"/>
    </row>
    <row r="21" spans="1:10" ht="14.1" customHeight="1" thickBot="1" x14ac:dyDescent="0.3">
      <c r="A21" s="245"/>
      <c r="B21" s="39" t="s">
        <v>21</v>
      </c>
      <c r="C21" s="248">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49"/>
      <c r="E21" s="49"/>
      <c r="F21" s="26"/>
      <c r="H21" s="27" t="s">
        <v>39</v>
      </c>
      <c r="I21" s="28"/>
      <c r="J21" s="29" t="s">
        <v>61</v>
      </c>
    </row>
    <row r="22" spans="1:10" ht="13.35" customHeight="1" x14ac:dyDescent="0.25">
      <c r="A22" s="234" t="str">
        <f>B1</f>
        <v>Elev 1</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row>
    <row r="31" spans="1:10" ht="13.35" customHeight="1" x14ac:dyDescent="0.25"/>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2">
    <mergeCell ref="A3:A12"/>
    <mergeCell ref="B3:B4"/>
    <mergeCell ref="C3:D3"/>
    <mergeCell ref="E3:F3"/>
    <mergeCell ref="C10:D10"/>
    <mergeCell ref="E7:F7"/>
    <mergeCell ref="E6:F6"/>
    <mergeCell ref="C9:D9"/>
    <mergeCell ref="E10:F10"/>
    <mergeCell ref="E4:F5"/>
    <mergeCell ref="A24:F29"/>
    <mergeCell ref="B33:D33"/>
    <mergeCell ref="E33:H33"/>
    <mergeCell ref="E13:F13"/>
    <mergeCell ref="A22:B23"/>
    <mergeCell ref="C22:F23"/>
    <mergeCell ref="E32:H32"/>
    <mergeCell ref="A13:A21"/>
    <mergeCell ref="C20:D20"/>
    <mergeCell ref="C21:D21"/>
    <mergeCell ref="B13:B14"/>
    <mergeCell ref="C13:D13"/>
  </mergeCells>
  <hyperlinks>
    <hyperlink ref="J1" location="Karakterskema!A1" display="Karakterskema" xr:uid="{00000000-0004-0000-0100-000000000000}"/>
  </hyperlinks>
  <pageMargins left="0.25" right="0.25" top="0.75" bottom="0.75" header="0.3" footer="0.3"/>
  <pageSetup paperSize="9" orientation="landscape" r:id="rId1"/>
  <headerFooter>
    <oddHeader>&amp;C&amp;12Elev nr. 1</oddHeader>
    <oddFooter>&amp;CUdarbejdet af Frank Simonsen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IF(Karakterskema!C11=0,"",Karakterskema!C11)</f>
        <v>Elev 2</v>
      </c>
      <c r="C1" s="25"/>
      <c r="D1" s="31" t="s">
        <v>53</v>
      </c>
      <c r="E1" s="108" t="str">
        <f>IF(B1="","",Karakterskema!D11)</f>
        <v>010101-0002</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11=Karakterskema!$J$8,Karakterskema!$K$8,IF(Karakterskema!A11=Karakterskema!$J$9,Karakterskema!$K$9,IF(Karakterskema!A11=Karakterskema!$J$10,Karakterskema!$K$10,IF(Karakterskema!A11=Karakterskema!$J$11,Karakterskema!$K$11,IF(Karakterskema!A11=Karakterskema!$J$12,Karakterskema!$K$12,0))))))</f>
        <v>Flise fagområde</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f>IF(B1="","",SUM(C5:C5))</f>
        <v>0</v>
      </c>
      <c r="D6" s="105">
        <f>IF(B1="","",SUM(D5:D5))</f>
        <v>0</v>
      </c>
      <c r="E6" s="275"/>
      <c r="F6" s="260"/>
      <c r="H6" s="17" t="s">
        <v>30</v>
      </c>
      <c r="I6" s="19"/>
    </row>
    <row r="7" spans="1:10" ht="13.35" customHeight="1" x14ac:dyDescent="0.25">
      <c r="A7" s="244"/>
      <c r="B7" s="36" t="s">
        <v>94</v>
      </c>
      <c r="C7" s="100">
        <f>IF(B1="","",C6/1)</f>
        <v>0</v>
      </c>
      <c r="D7" s="106">
        <f>IF(B1="","",D6/1)</f>
        <v>0</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64"/>
      <c r="H7" s="20" t="s">
        <v>36</v>
      </c>
      <c r="I7" s="19">
        <v>1.99</v>
      </c>
      <c r="J7" s="92"/>
    </row>
    <row r="8" spans="1:10" ht="13.35" customHeight="1" x14ac:dyDescent="0.25">
      <c r="A8" s="244"/>
      <c r="B8" s="36" t="s">
        <v>18</v>
      </c>
      <c r="C8" s="95">
        <f>IF(AND(C7&gt;=-3,C7&lt;-1.5),-3,IF(AND(C7&gt;=-1.5,C7&lt;2),0,IF(AND(C7&gt;=2,C7&lt;3),2,IF(AND(C7&gt;=3,C7&lt;5.5),4,IF(AND(C7&gt;=5.5,C7&lt;8.5),7,IF(AND(C7&gt;=8.5,C7&lt;11),10,IF(AND(C7&gt;=11,C7&lt;=12),12,"")))))))</f>
        <v>0</v>
      </c>
      <c r="D8" s="24">
        <f>IF(AND(D7&gt;=-3,D7&lt;-1.5),-3,IF(AND(D7&gt;=-1.5,D7&lt;2),0,IF(AND(D7&gt;=2,D7&lt;3),2,IF(AND(D7&gt;=3,D7&lt;5.5),4,IF(AND(D7&gt;=5.5,D7&lt;8.5),7,IF(AND(D7&gt;=8.5,D7&lt;11),10,IF(AND(D7&gt;=11,D7&lt;=12),12,"")))))))</f>
        <v>0</v>
      </c>
      <c r="E8" s="84"/>
      <c r="F8" s="85"/>
      <c r="H8" s="17" t="s">
        <v>31</v>
      </c>
      <c r="I8" s="16"/>
      <c r="J8" s="91"/>
    </row>
    <row r="9" spans="1:10" ht="13.35" customHeight="1" thickBot="1" x14ac:dyDescent="0.3">
      <c r="A9" s="244"/>
      <c r="B9" s="14" t="s">
        <v>25</v>
      </c>
      <c r="C9" s="266">
        <f>IF(B1="","",(C8+D8)/2)</f>
        <v>0</v>
      </c>
      <c r="D9" s="274"/>
      <c r="E9" s="84"/>
      <c r="F9" s="85"/>
      <c r="H9" s="17"/>
      <c r="I9" s="16"/>
      <c r="J9" s="91"/>
    </row>
    <row r="10" spans="1:10" ht="14.1" customHeight="1" thickBot="1" x14ac:dyDescent="0.3">
      <c r="A10" s="254"/>
      <c r="B10" s="39" t="s">
        <v>24</v>
      </c>
      <c r="C10" s="261">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00</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f>IF(B1="","",SUM(C15:C16))</f>
        <v>0</v>
      </c>
      <c r="D17" s="23">
        <f>IF(B1="","",SUM(D15:D16))</f>
        <v>0</v>
      </c>
      <c r="E17" s="47" t="s">
        <v>44</v>
      </c>
      <c r="F17" s="48" t="str">
        <f>IF(B1="","",IF(C10=-3,"-03",IF(C10=0,"00",IF(C10=2,"02",IF(C10=4,"4",IF(C10=7,"7",IF(C10=10,"10",IF(C10=12,"12","Fejl 40"))))))))</f>
        <v>00</v>
      </c>
      <c r="G17" s="46"/>
      <c r="H17" s="17">
        <v>12</v>
      </c>
      <c r="I17" s="19"/>
      <c r="J17" s="91"/>
    </row>
    <row r="18" spans="1:10" ht="13.35" customHeight="1" x14ac:dyDescent="0.25">
      <c r="A18" s="244"/>
      <c r="B18" s="36" t="s">
        <v>14</v>
      </c>
      <c r="C18" s="100">
        <f>IF(B1="","",C17/2)</f>
        <v>0</v>
      </c>
      <c r="D18" s="101">
        <f>IF(B1="","",D17/2)</f>
        <v>0</v>
      </c>
      <c r="E18" s="47"/>
      <c r="F18" s="48"/>
      <c r="G18" s="46"/>
    </row>
    <row r="19" spans="1:10" ht="13.35" customHeight="1" x14ac:dyDescent="0.25">
      <c r="A19" s="244"/>
      <c r="B19" s="37" t="s">
        <v>18</v>
      </c>
      <c r="C19" s="5">
        <f>IF(AND(C18&gt;=-3,C18&lt;-1.5),-3,IF(AND(C18&gt;=-1.5,C18&lt;2),0,IF(AND(C18&gt;=2,C18&lt;3),2,IF(AND(C18&gt;=3,C18&lt;5.5),4,IF(AND(C18&gt;=5.5,C18&lt;8.5),7,IF(AND(C18&gt;=8.5,C18&lt;11),10,IF(AND(C18&gt;=11,C18&lt;=12),12,"")))))))</f>
        <v>0</v>
      </c>
      <c r="D19" s="24">
        <f>IF(AND(D18&gt;=-3,D18&lt;-1.5),-3,IF(AND(D18&gt;=-1.5,D18&lt;2),0,IF(AND(D18&gt;=2,D18&lt;3),2,IF(AND(D18&gt;=3,D18&lt;5.5),4,IF(AND(D18&gt;=5.5,D18&lt;8.5),7,IF(AND(D18&gt;=8.5,D18&lt;11),10,IF(AND(D18&gt;=11,D18&lt;=12),12,"")))))))</f>
        <v>0</v>
      </c>
      <c r="E19" s="49" t="s">
        <v>45</v>
      </c>
      <c r="F19" s="50">
        <f>IF(B1="","",F15*1/3+F17*2/3)</f>
        <v>0</v>
      </c>
      <c r="G19" s="46"/>
      <c r="H19" s="15" t="s">
        <v>38</v>
      </c>
      <c r="J19" s="14"/>
    </row>
    <row r="20" spans="1:10" ht="13.35" customHeight="1" thickBot="1" x14ac:dyDescent="0.3">
      <c r="A20" s="244"/>
      <c r="B20" s="37" t="s">
        <v>25</v>
      </c>
      <c r="C20" s="246">
        <f>IF(B1="","",(C19+D19)/2)</f>
        <v>0</v>
      </c>
      <c r="D20" s="247"/>
      <c r="E20" s="47"/>
      <c r="F20" s="48"/>
      <c r="G20" s="46"/>
      <c r="H20" s="7" t="s">
        <v>62</v>
      </c>
      <c r="I20" s="8"/>
      <c r="J20" s="9"/>
    </row>
    <row r="21" spans="1:10" ht="14.1" customHeight="1" thickBot="1" x14ac:dyDescent="0.3">
      <c r="A21" s="245"/>
      <c r="B21" s="39" t="s">
        <v>21</v>
      </c>
      <c r="C21" s="248">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49"/>
      <c r="E21" s="49"/>
      <c r="F21" s="26"/>
      <c r="H21" s="27" t="s">
        <v>39</v>
      </c>
      <c r="I21" s="28"/>
      <c r="J21" s="29" t="s">
        <v>61</v>
      </c>
    </row>
    <row r="22" spans="1:10" ht="13.35" customHeight="1" x14ac:dyDescent="0.25">
      <c r="A22" s="234" t="str">
        <f>B1</f>
        <v>Elev 2</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A22:B23"/>
    <mergeCell ref="C22:F23"/>
    <mergeCell ref="E10:F10"/>
    <mergeCell ref="A24:F29"/>
    <mergeCell ref="B13:B14"/>
    <mergeCell ref="C13:D13"/>
    <mergeCell ref="E13:F13"/>
    <mergeCell ref="C20:D20"/>
    <mergeCell ref="C21:D21"/>
    <mergeCell ref="B33:D33"/>
    <mergeCell ref="E33:H33"/>
    <mergeCell ref="E32:H32"/>
    <mergeCell ref="A3:A12"/>
    <mergeCell ref="B3:B4"/>
    <mergeCell ref="C3:D3"/>
    <mergeCell ref="E3:F3"/>
    <mergeCell ref="C9:D9"/>
    <mergeCell ref="C10:D10"/>
    <mergeCell ref="E6:F6"/>
    <mergeCell ref="E7:F7"/>
    <mergeCell ref="E30:H30"/>
    <mergeCell ref="B31:D31"/>
    <mergeCell ref="E4:F5"/>
    <mergeCell ref="E31:H31"/>
    <mergeCell ref="A13:A21"/>
  </mergeCells>
  <hyperlinks>
    <hyperlink ref="J1" location="Karakterskema!A1" display="Karakterskema" xr:uid="{00000000-0004-0000-0200-000000000000}"/>
  </hyperlinks>
  <pageMargins left="0.25" right="0.25" top="0.75" bottom="0.75" header="0.3" footer="0.3"/>
  <pageSetup paperSize="9" orientation="landscape" r:id="rId1"/>
  <headerFooter>
    <oddHeader xml:space="preserve">&amp;C&amp;12
</oddHeader>
    <oddFooter>&amp;CUdarbejdet af Frank Simonsen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IF(Karakterskema!C12=0,"",Karakterskema!C12)</f>
        <v>Elev 3</v>
      </c>
      <c r="C1" s="25"/>
      <c r="D1" s="31" t="s">
        <v>53</v>
      </c>
      <c r="E1" s="108" t="str">
        <f>IF(B1="","",Karakterskema!D12)</f>
        <v>010101-0003</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12=Karakterskema!$J$8,Karakterskema!$K$8,IF(Karakterskema!A12=Karakterskema!$J$9,Karakterskema!$K$9,IF(Karakterskema!A12=Karakterskema!$J$10,Karakterskema!$K$10,IF(Karakterskema!A12=Karakterskema!$J$11,Karakterskema!$K$11,IF(Karakterskema!A12=Karakterskema!$J$12,Karakterskema!$K$12,0))))))</f>
        <v>Energi fagområde</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f>IF(B1="","",SUM(C5:C5))</f>
        <v>0</v>
      </c>
      <c r="D6" s="105">
        <f>IF(B1="","",SUM(D5:D5))</f>
        <v>0</v>
      </c>
      <c r="E6" s="275"/>
      <c r="F6" s="260"/>
      <c r="H6" s="17" t="s">
        <v>30</v>
      </c>
      <c r="I6" s="19"/>
      <c r="J6" s="92"/>
    </row>
    <row r="7" spans="1:10" ht="13.35" customHeight="1" x14ac:dyDescent="0.25">
      <c r="A7" s="244"/>
      <c r="B7" s="36" t="s">
        <v>94</v>
      </c>
      <c r="C7" s="100">
        <f>IF(B1="","",C6/1)</f>
        <v>0</v>
      </c>
      <c r="D7" s="106">
        <f>IF(B1="","",D6/1)</f>
        <v>0</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64"/>
      <c r="H7" s="20" t="s">
        <v>36</v>
      </c>
      <c r="I7" s="19">
        <v>1.99</v>
      </c>
      <c r="J7" s="92"/>
    </row>
    <row r="8" spans="1:10" ht="13.35" customHeight="1" x14ac:dyDescent="0.25">
      <c r="A8" s="244"/>
      <c r="B8" s="36" t="s">
        <v>18</v>
      </c>
      <c r="C8" s="95">
        <f>IF(AND(C7&gt;=-3,C7&lt;-1.5),-3,IF(AND(C7&gt;=-1.5,C7&lt;2),0,IF(AND(C7&gt;=2,C7&lt;3),2,IF(AND(C7&gt;=3,C7&lt;5.5),4,IF(AND(C7&gt;=5.5,C7&lt;8.5),7,IF(AND(C7&gt;=8.5,C7&lt;11),10,IF(AND(C7&gt;=11,C7&lt;=12),12,"")))))))</f>
        <v>0</v>
      </c>
      <c r="D8" s="24">
        <f>IF(AND(D7&gt;=-3,D7&lt;-1.5),-3,IF(AND(D7&gt;=-1.5,D7&lt;2),0,IF(AND(D7&gt;=2,D7&lt;3),2,IF(AND(D7&gt;=3,D7&lt;5.5),4,IF(AND(D7&gt;=5.5,D7&lt;8.5),7,IF(AND(D7&gt;=8.5,D7&lt;11),10,IF(AND(D7&gt;=11,D7&lt;=12),12,"")))))))</f>
        <v>0</v>
      </c>
      <c r="E8" s="84"/>
      <c r="F8" s="85"/>
      <c r="H8" s="17" t="s">
        <v>31</v>
      </c>
      <c r="I8" s="16"/>
      <c r="J8" s="92"/>
    </row>
    <row r="9" spans="1:10" ht="13.35" customHeight="1" thickBot="1" x14ac:dyDescent="0.3">
      <c r="A9" s="244"/>
      <c r="B9" s="14" t="s">
        <v>25</v>
      </c>
      <c r="C9" s="266">
        <f>IF(B1="","",(C8+D8)/2)</f>
        <v>0</v>
      </c>
      <c r="D9" s="274"/>
      <c r="E9" s="84"/>
      <c r="F9" s="85"/>
      <c r="H9" s="17"/>
      <c r="I9" s="16"/>
      <c r="J9" s="91"/>
    </row>
    <row r="10" spans="1:10" ht="14.1" customHeight="1" thickBot="1" x14ac:dyDescent="0.3">
      <c r="A10" s="254"/>
      <c r="B10" s="39" t="s">
        <v>24</v>
      </c>
      <c r="C10" s="261">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00</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f>IF(B1="","",SUM(C15:C16))</f>
        <v>0</v>
      </c>
      <c r="D17" s="23">
        <f>IF(B1="","",SUM(D15:D16))</f>
        <v>0</v>
      </c>
      <c r="E17" s="47" t="s">
        <v>44</v>
      </c>
      <c r="F17" s="48" t="str">
        <f>IF(B1="","",IF(C10=-3,"-03",IF(C10=0,"00",IF(C10=2,"02",IF(C10=4,"4",IF(C10=7,"7",IF(C10=10,"10",IF(C10=12,"12","Fejl 40"))))))))</f>
        <v>00</v>
      </c>
      <c r="G17" s="46"/>
      <c r="H17" s="17">
        <v>12</v>
      </c>
      <c r="I17" s="19"/>
      <c r="J17" s="91"/>
    </row>
    <row r="18" spans="1:10" ht="13.35" customHeight="1" x14ac:dyDescent="0.25">
      <c r="A18" s="244"/>
      <c r="B18" s="36" t="s">
        <v>14</v>
      </c>
      <c r="C18" s="100">
        <f>IF(B1="","",C17/2)</f>
        <v>0</v>
      </c>
      <c r="D18" s="101">
        <f>IF(B1="","",D17/2)</f>
        <v>0</v>
      </c>
      <c r="E18" s="47"/>
      <c r="F18" s="48"/>
      <c r="G18" s="46"/>
    </row>
    <row r="19" spans="1:10" ht="13.35" customHeight="1" x14ac:dyDescent="0.25">
      <c r="A19" s="244"/>
      <c r="B19" s="37" t="s">
        <v>18</v>
      </c>
      <c r="C19" s="5">
        <f>IF(AND(C18&gt;=-3,C18&lt;-1.5),-3,IF(AND(C18&gt;=-1.5,C18&lt;2),0,IF(AND(C18&gt;=2,C18&lt;3),2,IF(AND(C18&gt;=3,C18&lt;5.5),4,IF(AND(C18&gt;=5.5,C18&lt;8.5),7,IF(AND(C18&gt;=8.5,C18&lt;11),10,IF(AND(C18&gt;=11,C18&lt;=12),12,"")))))))</f>
        <v>0</v>
      </c>
      <c r="D19" s="24">
        <f>IF(AND(D18&gt;=-3,D18&lt;-1.5),-3,IF(AND(D18&gt;=-1.5,D18&lt;2),0,IF(AND(D18&gt;=2,D18&lt;3),2,IF(AND(D18&gt;=3,D18&lt;5.5),4,IF(AND(D18&gt;=5.5,D18&lt;8.5),7,IF(AND(D18&gt;=8.5,D18&lt;11),10,IF(AND(D18&gt;=11,D18&lt;=12),12,"")))))))</f>
        <v>0</v>
      </c>
      <c r="E19" s="49" t="s">
        <v>45</v>
      </c>
      <c r="F19" s="50">
        <f>IF(B1="","",F15*1/3+F17*2/3)</f>
        <v>0</v>
      </c>
      <c r="G19" s="46"/>
      <c r="H19" s="15" t="s">
        <v>38</v>
      </c>
      <c r="J19" s="14"/>
    </row>
    <row r="20" spans="1:10" ht="13.35" customHeight="1" thickBot="1" x14ac:dyDescent="0.3">
      <c r="A20" s="244"/>
      <c r="B20" s="37" t="s">
        <v>25</v>
      </c>
      <c r="C20" s="246">
        <f>IF(B1="","",(C19+D19)/2)</f>
        <v>0</v>
      </c>
      <c r="D20" s="247"/>
      <c r="E20" s="47"/>
      <c r="F20" s="48"/>
      <c r="G20" s="46"/>
      <c r="H20" s="7" t="s">
        <v>62</v>
      </c>
      <c r="I20" s="8"/>
      <c r="J20" s="9"/>
    </row>
    <row r="21" spans="1:10" ht="14.1" customHeight="1" thickBot="1" x14ac:dyDescent="0.3">
      <c r="A21" s="245"/>
      <c r="B21" s="39" t="s">
        <v>21</v>
      </c>
      <c r="C21" s="248">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49"/>
      <c r="E21" s="49"/>
      <c r="F21" s="26"/>
      <c r="H21" s="27" t="s">
        <v>39</v>
      </c>
      <c r="I21" s="28"/>
      <c r="J21" s="29" t="s">
        <v>61</v>
      </c>
    </row>
    <row r="22" spans="1:10" ht="13.35" customHeight="1" x14ac:dyDescent="0.25">
      <c r="A22" s="234" t="str">
        <f>B1</f>
        <v>Elev 3</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300-000000000000}"/>
  </hyperlinks>
  <pageMargins left="0.25" right="0.25" top="0.75" bottom="0.75" header="0.3" footer="0.3"/>
  <pageSetup paperSize="9" orientation="landscape" r:id="rId1"/>
  <headerFooter>
    <oddHeader>&amp;C&amp;12Elev nr. 3</oddHeader>
    <oddFooter>&amp;CUdarbejdet af Frank Simonsen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IF(Karakterskema!C13=0,"",Karakterskema!C13)</f>
        <v>Elev 4</v>
      </c>
      <c r="C1" s="25"/>
      <c r="D1" s="31" t="s">
        <v>53</v>
      </c>
      <c r="E1" s="108" t="str">
        <f>IF(B1="","",Karakterskema!D13)</f>
        <v>010101-0004</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13=Karakterskema!$J$8,Karakterskema!$K$8,IF(Karakterskema!A13=Karakterskema!$J$9,Karakterskema!$K$9,IF(Karakterskema!A13=Karakterskema!$J$10,Karakterskema!$K$10,IF(Karakterskema!A13=Karakterskema!$J$11,Karakterskema!$K$11,IF(Karakterskema!A13=Karakterskema!$J$12,Karakterskema!$K$12,0))))))</f>
        <v>Restaurering og renoverings fagområde</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f>IF(B1="","",SUM(C5:C5))</f>
        <v>0</v>
      </c>
      <c r="D6" s="105">
        <f>IF(B1="","",SUM(D5:D5))</f>
        <v>0</v>
      </c>
      <c r="E6" s="275"/>
      <c r="F6" s="260"/>
      <c r="H6" s="17" t="s">
        <v>30</v>
      </c>
      <c r="I6" s="19"/>
      <c r="J6" s="92"/>
    </row>
    <row r="7" spans="1:10" ht="13.35" customHeight="1" x14ac:dyDescent="0.25">
      <c r="A7" s="244"/>
      <c r="B7" s="36" t="s">
        <v>94</v>
      </c>
      <c r="C7" s="100">
        <f>IF(B1="","",C6/1)</f>
        <v>0</v>
      </c>
      <c r="D7" s="106">
        <f>IF(B1="","",D6/1)</f>
        <v>0</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64"/>
      <c r="H7" s="20" t="s">
        <v>36</v>
      </c>
      <c r="I7" s="19">
        <v>1.99</v>
      </c>
      <c r="J7" s="92"/>
    </row>
    <row r="8" spans="1:10" ht="13.35" customHeight="1" x14ac:dyDescent="0.25">
      <c r="A8" s="244"/>
      <c r="B8" s="36" t="s">
        <v>18</v>
      </c>
      <c r="C8" s="95">
        <f>IF(AND(C7&gt;=-3,C7&lt;-1.5),-3,IF(AND(C7&gt;=-1.5,C7&lt;2),0,IF(AND(C7&gt;=2,C7&lt;3),2,IF(AND(C7&gt;=3,C7&lt;5.5),4,IF(AND(C7&gt;=5.5,C7&lt;8.5),7,IF(AND(C7&gt;=8.5,C7&lt;11),10,IF(AND(C7&gt;=11,C7&lt;=12),12,"")))))))</f>
        <v>0</v>
      </c>
      <c r="D8" s="24">
        <f>IF(AND(D7&gt;=-3,D7&lt;-1.5),-3,IF(AND(D7&gt;=-1.5,D7&lt;2),0,IF(AND(D7&gt;=2,D7&lt;3),2,IF(AND(D7&gt;=3,D7&lt;5.5),4,IF(AND(D7&gt;=5.5,D7&lt;8.5),7,IF(AND(D7&gt;=8.5,D7&lt;11),10,IF(AND(D7&gt;=11,D7&lt;=12),12,"")))))))</f>
        <v>0</v>
      </c>
      <c r="E8" s="84"/>
      <c r="F8" s="85"/>
      <c r="H8" s="17" t="s">
        <v>31</v>
      </c>
      <c r="I8" s="16"/>
      <c r="J8" s="92"/>
    </row>
    <row r="9" spans="1:10" ht="13.35" customHeight="1" thickBot="1" x14ac:dyDescent="0.3">
      <c r="A9" s="244"/>
      <c r="B9" s="14" t="s">
        <v>25</v>
      </c>
      <c r="C9" s="266">
        <f>IF(B1="","",(C8+D8)/2)</f>
        <v>0</v>
      </c>
      <c r="D9" s="274"/>
      <c r="E9" s="84"/>
      <c r="F9" s="85"/>
      <c r="H9" s="17"/>
      <c r="I9" s="16"/>
      <c r="J9" s="91"/>
    </row>
    <row r="10" spans="1:10" ht="14.1" customHeight="1" thickBot="1" x14ac:dyDescent="0.3">
      <c r="A10" s="254"/>
      <c r="B10" s="39" t="s">
        <v>24</v>
      </c>
      <c r="C10" s="261">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00</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f>IF(B1="","",SUM(C15:C16))</f>
        <v>0</v>
      </c>
      <c r="D17" s="23">
        <f>IF(B1="","",SUM(D15:D16))</f>
        <v>0</v>
      </c>
      <c r="E17" s="47" t="s">
        <v>44</v>
      </c>
      <c r="F17" s="48" t="str">
        <f>IF(B1="","",IF(C10=-3,"-03",IF(C10=0,"00",IF(C10=2,"02",IF(C10=4,"4",IF(C10=7,"7",IF(C10=10,"10",IF(C10=12,"12","Fejl 40"))))))))</f>
        <v>00</v>
      </c>
      <c r="G17" s="46"/>
      <c r="H17" s="17">
        <v>12</v>
      </c>
      <c r="I17" s="19"/>
      <c r="J17" s="91"/>
    </row>
    <row r="18" spans="1:10" ht="13.35" customHeight="1" x14ac:dyDescent="0.25">
      <c r="A18" s="244"/>
      <c r="B18" s="36" t="s">
        <v>14</v>
      </c>
      <c r="C18" s="100">
        <f>IF(B1="","",C17/2)</f>
        <v>0</v>
      </c>
      <c r="D18" s="101">
        <f>IF(B1="","",D17/2)</f>
        <v>0</v>
      </c>
      <c r="E18" s="47"/>
      <c r="F18" s="48"/>
      <c r="G18" s="46"/>
    </row>
    <row r="19" spans="1:10" ht="13.35" customHeight="1" x14ac:dyDescent="0.25">
      <c r="A19" s="244"/>
      <c r="B19" s="37" t="s">
        <v>18</v>
      </c>
      <c r="C19" s="5">
        <f>IF(AND(C18&gt;=-3,C18&lt;-1.5),-3,IF(AND(C18&gt;=-1.5,C18&lt;2),0,IF(AND(C18&gt;=2,C18&lt;3),2,IF(AND(C18&gt;=3,C18&lt;5.5),4,IF(AND(C18&gt;=5.5,C18&lt;8.5),7,IF(AND(C18&gt;=8.5,C18&lt;11),10,IF(AND(C18&gt;=11,C18&lt;=12),12,"")))))))</f>
        <v>0</v>
      </c>
      <c r="D19" s="24">
        <f>IF(AND(D18&gt;=-3,D18&lt;-1.5),-3,IF(AND(D18&gt;=-1.5,D18&lt;2),0,IF(AND(D18&gt;=2,D18&lt;3),2,IF(AND(D18&gt;=3,D18&lt;5.5),4,IF(AND(D18&gt;=5.5,D18&lt;8.5),7,IF(AND(D18&gt;=8.5,D18&lt;11),10,IF(AND(D18&gt;=11,D18&lt;=12),12,"")))))))</f>
        <v>0</v>
      </c>
      <c r="E19" s="49" t="s">
        <v>45</v>
      </c>
      <c r="F19" s="50">
        <f>IF(B1="","",F15*1/3+F17*2/3)</f>
        <v>0</v>
      </c>
      <c r="G19" s="46"/>
      <c r="H19" s="15" t="s">
        <v>38</v>
      </c>
      <c r="J19" s="14"/>
    </row>
    <row r="20" spans="1:10" ht="13.35" customHeight="1" thickBot="1" x14ac:dyDescent="0.3">
      <c r="A20" s="244"/>
      <c r="B20" s="37" t="s">
        <v>25</v>
      </c>
      <c r="C20" s="246">
        <f>IF(B1="","",(C19+D19)/2)</f>
        <v>0</v>
      </c>
      <c r="D20" s="247"/>
      <c r="E20" s="47"/>
      <c r="F20" s="48"/>
      <c r="G20" s="46"/>
      <c r="H20" s="7" t="s">
        <v>62</v>
      </c>
      <c r="I20" s="8"/>
      <c r="J20" s="9"/>
    </row>
    <row r="21" spans="1:10" ht="14.1" customHeight="1" thickBot="1" x14ac:dyDescent="0.3">
      <c r="A21" s="245"/>
      <c r="B21" s="39" t="s">
        <v>21</v>
      </c>
      <c r="C21" s="248">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49"/>
      <c r="E21" s="49"/>
      <c r="F21" s="26"/>
      <c r="H21" s="27" t="s">
        <v>39</v>
      </c>
      <c r="I21" s="28"/>
      <c r="J21" s="29" t="s">
        <v>61</v>
      </c>
    </row>
    <row r="22" spans="1:10" ht="13.35" customHeight="1" x14ac:dyDescent="0.25">
      <c r="A22" s="234" t="str">
        <f>B1</f>
        <v>Elev 4</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400-000000000000}"/>
  </hyperlinks>
  <pageMargins left="0.25" right="0.25" top="0.75" bottom="0.75" header="0.3" footer="0.3"/>
  <pageSetup paperSize="9" orientation="landscape" r:id="rId1"/>
  <headerFooter>
    <oddHeader>&amp;CElev nr. 4</oddHeader>
    <oddFooter>&amp;CUdarbejdet af Frank Simonsen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IF(Karakterskema!C14=0,"",Karakterskema!C14)</f>
        <v>Elev 5</v>
      </c>
      <c r="C1" s="25"/>
      <c r="D1" s="31" t="s">
        <v>53</v>
      </c>
      <c r="E1" s="108" t="str">
        <f>IF(B1="","",Karakterskema!D14)</f>
        <v>010101-0005</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14=Karakterskema!$J$8,Karakterskema!$K$8,IF(Karakterskema!A14=Karakterskema!$J$9,Karakterskema!$K$9,IF(Karakterskema!A14=Karakterskema!$J$10,Karakterskema!$K$10,IF(Karakterskema!A14=Karakterskema!$J$11,Karakterskema!$K$11,IF(Karakterskema!A14=Karakterskema!$J$12,Karakterskema!$K$12,0))))))</f>
        <v>Tag fagområde</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f>IF(B1="","",SUM(C5:C5))</f>
        <v>0</v>
      </c>
      <c r="D6" s="105">
        <f>IF(B1="","",SUM(D5:D5))</f>
        <v>0</v>
      </c>
      <c r="E6" s="275"/>
      <c r="F6" s="260"/>
      <c r="H6" s="17" t="s">
        <v>30</v>
      </c>
      <c r="I6" s="19"/>
      <c r="J6" s="92"/>
    </row>
    <row r="7" spans="1:10" ht="13.35" customHeight="1" x14ac:dyDescent="0.25">
      <c r="A7" s="244"/>
      <c r="B7" s="36" t="s">
        <v>94</v>
      </c>
      <c r="C7" s="100">
        <f>IF(B1="","",C6/1)</f>
        <v>0</v>
      </c>
      <c r="D7" s="106">
        <f>IF(B1="","",D6/1)</f>
        <v>0</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64"/>
      <c r="H7" s="20" t="s">
        <v>36</v>
      </c>
      <c r="I7" s="19">
        <v>1.99</v>
      </c>
      <c r="J7" s="92"/>
    </row>
    <row r="8" spans="1:10" ht="13.35" customHeight="1" x14ac:dyDescent="0.25">
      <c r="A8" s="244"/>
      <c r="B8" s="36" t="s">
        <v>18</v>
      </c>
      <c r="C8" s="95">
        <f>IF(AND(C7&gt;=-3,C7&lt;-1.5),-3,IF(AND(C7&gt;=-1.5,C7&lt;2),0,IF(AND(C7&gt;=2,C7&lt;3),2,IF(AND(C7&gt;=3,C7&lt;5.5),4,IF(AND(C7&gt;=5.5,C7&lt;8.5),7,IF(AND(C7&gt;=8.5,C7&lt;11),10,IF(AND(C7&gt;=11,C7&lt;=12),12,"")))))))</f>
        <v>0</v>
      </c>
      <c r="D8" s="24">
        <f>IF(AND(D7&gt;=-3,D7&lt;-1.5),-3,IF(AND(D7&gt;=-1.5,D7&lt;2),0,IF(AND(D7&gt;=2,D7&lt;3),2,IF(AND(D7&gt;=3,D7&lt;5.5),4,IF(AND(D7&gt;=5.5,D7&lt;8.5),7,IF(AND(D7&gt;=8.5,D7&lt;11),10,IF(AND(D7&gt;=11,D7&lt;=12),12,"")))))))</f>
        <v>0</v>
      </c>
      <c r="E8" s="84"/>
      <c r="F8" s="85"/>
      <c r="H8" s="17" t="s">
        <v>31</v>
      </c>
      <c r="I8" s="16"/>
      <c r="J8" s="91"/>
    </row>
    <row r="9" spans="1:10" ht="13.35" customHeight="1" thickBot="1" x14ac:dyDescent="0.3">
      <c r="A9" s="244"/>
      <c r="B9" s="14" t="s">
        <v>25</v>
      </c>
      <c r="C9" s="266">
        <f>IF(B1="","",(C8+D8)/2)</f>
        <v>0</v>
      </c>
      <c r="D9" s="274"/>
      <c r="E9" s="84"/>
      <c r="F9" s="85"/>
      <c r="H9" s="17"/>
      <c r="I9" s="16"/>
      <c r="J9" s="91"/>
    </row>
    <row r="10" spans="1:10" ht="14.1" customHeight="1" thickBot="1" x14ac:dyDescent="0.3">
      <c r="A10" s="254"/>
      <c r="B10" s="39" t="s">
        <v>24</v>
      </c>
      <c r="C10" s="261">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62"/>
      <c r="E10" s="268"/>
      <c r="F10" s="269"/>
      <c r="G10" s="38"/>
      <c r="H10" s="18" t="s">
        <v>37</v>
      </c>
      <c r="I10" s="16">
        <v>3</v>
      </c>
      <c r="J10" s="91"/>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00</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f>IF(B1="","",SUM(C15:C16))</f>
        <v>0</v>
      </c>
      <c r="D17" s="23">
        <f>IF(B1="","",SUM(D15:D16))</f>
        <v>0</v>
      </c>
      <c r="E17" s="47" t="s">
        <v>44</v>
      </c>
      <c r="F17" s="48" t="str">
        <f>IF(B1="","",IF(C10=-3,"-03",IF(C10=0,"00",IF(C10=2,"02",IF(C10=4,"4",IF(C10=7,"7",IF(C10=10,"10",IF(C10=12,"12","Fejl 40"))))))))</f>
        <v>00</v>
      </c>
      <c r="G17" s="46"/>
      <c r="H17" s="17">
        <v>12</v>
      </c>
      <c r="I17" s="19"/>
      <c r="J17" s="91"/>
    </row>
    <row r="18" spans="1:10" ht="13.35" customHeight="1" x14ac:dyDescent="0.25">
      <c r="A18" s="244"/>
      <c r="B18" s="36" t="s">
        <v>14</v>
      </c>
      <c r="C18" s="100">
        <f>IF(B1="","",C17/2)</f>
        <v>0</v>
      </c>
      <c r="D18" s="101">
        <f>IF(B1="","",D17/2)</f>
        <v>0</v>
      </c>
      <c r="E18" s="47"/>
      <c r="F18" s="48"/>
      <c r="G18" s="46"/>
    </row>
    <row r="19" spans="1:10" ht="13.35" customHeight="1" x14ac:dyDescent="0.25">
      <c r="A19" s="244"/>
      <c r="B19" s="37" t="s">
        <v>18</v>
      </c>
      <c r="C19" s="5">
        <f>IF(AND(C18&gt;=-3,C18&lt;-1.5),-3,IF(AND(C18&gt;=-1.5,C18&lt;2),0,IF(AND(C18&gt;=2,C18&lt;3),2,IF(AND(C18&gt;=3,C18&lt;5.5),4,IF(AND(C18&gt;=5.5,C18&lt;8.5),7,IF(AND(C18&gt;=8.5,C18&lt;11),10,IF(AND(C18&gt;=11,C18&lt;=12),12,"")))))))</f>
        <v>0</v>
      </c>
      <c r="D19" s="24">
        <f>IF(AND(D18&gt;=-3,D18&lt;-1.5),-3,IF(AND(D18&gt;=-1.5,D18&lt;2),0,IF(AND(D18&gt;=2,D18&lt;3),2,IF(AND(D18&gt;=3,D18&lt;5.5),4,IF(AND(D18&gt;=5.5,D18&lt;8.5),7,IF(AND(D18&gt;=8.5,D18&lt;11),10,IF(AND(D18&gt;=11,D18&lt;=12),12,"")))))))</f>
        <v>0</v>
      </c>
      <c r="E19" s="49" t="s">
        <v>45</v>
      </c>
      <c r="F19" s="50">
        <f>IF(B1="","",F15*1/3+F17*2/3)</f>
        <v>0</v>
      </c>
      <c r="G19" s="46"/>
      <c r="H19" s="15" t="s">
        <v>38</v>
      </c>
      <c r="J19" s="14"/>
    </row>
    <row r="20" spans="1:10" ht="13.35" customHeight="1" thickBot="1" x14ac:dyDescent="0.3">
      <c r="A20" s="244"/>
      <c r="B20" s="37" t="s">
        <v>25</v>
      </c>
      <c r="C20" s="246">
        <f>IF(B1="","",(C19+D19)/2)</f>
        <v>0</v>
      </c>
      <c r="D20" s="247"/>
      <c r="E20" s="47"/>
      <c r="F20" s="48"/>
      <c r="G20" s="46"/>
      <c r="H20" s="7" t="s">
        <v>62</v>
      </c>
      <c r="I20" s="8"/>
      <c r="J20" s="9"/>
    </row>
    <row r="21" spans="1:10" ht="14.1" customHeight="1" thickBot="1" x14ac:dyDescent="0.3">
      <c r="A21" s="245"/>
      <c r="B21" s="39" t="s">
        <v>21</v>
      </c>
      <c r="C21" s="248">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49"/>
      <c r="E21" s="49"/>
      <c r="F21" s="26"/>
      <c r="H21" s="27" t="s">
        <v>39</v>
      </c>
      <c r="I21" s="28"/>
      <c r="J21" s="29" t="s">
        <v>61</v>
      </c>
    </row>
    <row r="22" spans="1:10" ht="13.35" customHeight="1" x14ac:dyDescent="0.25">
      <c r="A22" s="234" t="str">
        <f>B1</f>
        <v>Elev 5</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500-000000000000}"/>
  </hyperlinks>
  <pageMargins left="0.25" right="0.25" top="0.75" bottom="0.75" header="0.3" footer="0.3"/>
  <pageSetup paperSize="9" orientation="landscape" r:id="rId1"/>
  <headerFooter>
    <oddHeader>&amp;C&amp;12Elev nr. 5</oddHeader>
    <oddFooter>&amp;CUdarbejdet af Frank Simonsen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view="pageLayout" zoomScaleNormal="100" workbookViewId="0"/>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IF(Karakterskema!C15=0,"",Karakterskema!C15)</f>
        <v/>
      </c>
      <c r="C1" s="25"/>
      <c r="D1" s="31" t="s">
        <v>53</v>
      </c>
      <c r="E1" s="108" t="str">
        <f>IF(B1="","",Karakterskema!D15)</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15=Karakterskema!$J$8,Karakterskema!$K$8,IF(Karakterskema!A15=Karakterskema!$J$9,Karakterskema!$K$9,IF(Karakterskema!A15=Karakterskema!$J$10,Karakterskema!$K$10,IF(Karakterskema!A15=Karakterskema!$J$11,Karakterskema!$K$11,IF(Karakterskema!A15=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600-000000000000}"/>
  </hyperlinks>
  <pageMargins left="0.25" right="0.25" top="0.75" bottom="0.75" header="0.3" footer="0.3"/>
  <pageSetup paperSize="9" orientation="landscape" r:id="rId1"/>
  <headerFooter>
    <oddHeader>&amp;C&amp;12Elev nr. 6</oddHeader>
    <oddFooter>&amp;CUdarbejdet af Frank Simonsen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IF(Karakterskema!C16=0,"",Karakterskema!C16)</f>
        <v/>
      </c>
      <c r="C1" s="30"/>
      <c r="D1" s="56" t="s">
        <v>53</v>
      </c>
      <c r="E1" s="108" t="str">
        <f>IF(B1="","",Karakterskema!D16)</f>
        <v/>
      </c>
      <c r="F1" s="25"/>
      <c r="G1" s="31" t="s">
        <v>20</v>
      </c>
      <c r="H1" s="57">
        <f>Karakterskema!$E$3</f>
        <v>0</v>
      </c>
      <c r="J1" s="55" t="s">
        <v>48</v>
      </c>
    </row>
    <row r="2" spans="1:10" ht="13.35" customHeight="1" thickTop="1" thickBot="1" x14ac:dyDescent="0.3">
      <c r="A2" s="163"/>
      <c r="B2" s="167"/>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16=Karakterskema!$J$8,Karakterskema!$K$8,IF(Karakterskema!A16=Karakterskema!$J$9,Karakterskema!$K$9,IF(Karakterskema!A16=Karakterskema!$J$10,Karakterskema!$K$10,IF(Karakterskema!A16=Karakterskema!$J$11,Karakterskema!$K$11,IF(Karakterskema!A16=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700-000000000000}"/>
  </hyperlinks>
  <pageMargins left="0.25" right="0.25" top="0.75" bottom="0.75" header="0.3" footer="0.3"/>
  <pageSetup paperSize="9" orientation="landscape" r:id="rId1"/>
  <headerFooter>
    <oddHeader>&amp;CElrv nr. 7</oddHeader>
    <oddFooter>&amp;CUdarbejdet af Frank Simonsen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IF(Karakterskema!C17=0,"",Karakterskema!C17)</f>
        <v/>
      </c>
      <c r="C1" s="25"/>
      <c r="D1" s="31" t="s">
        <v>53</v>
      </c>
      <c r="E1" s="108" t="str">
        <f>IF(B1="","",Karakterskema!D17)</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17=Karakterskema!$J$8,Karakterskema!$K$8,IF(Karakterskema!A17=Karakterskema!$J$9,Karakterskema!$K$9,IF(Karakterskema!A17=Karakterskema!$J$10,Karakterskema!$K$10,IF(Karakterskema!A17=Karakterskema!$J$11,Karakterskema!$K$11,IF(Karakterskema!A17=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800-000000000000}"/>
  </hyperlinks>
  <pageMargins left="0.25" right="0.25" top="0.75" bottom="0.75" header="0.3" footer="0.3"/>
  <pageSetup paperSize="9" orientation="landscape" r:id="rId1"/>
  <headerFooter>
    <oddHeader>&amp;C&amp;12Elev nr. 8</oddHeader>
    <oddFooter>&amp;CUdarbejdet af Frank Simonsen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view="pageLayout" zoomScaleNormal="100" workbookViewId="0">
      <selection activeCell="G1" sqref="G1"/>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IF(Karakterskema!C18=0,"",Karakterskema!C18)</f>
        <v/>
      </c>
      <c r="C1" s="25"/>
      <c r="D1" s="31" t="s">
        <v>53</v>
      </c>
      <c r="E1" s="108" t="str">
        <f>IF(B1="","",Karakterskema!D18)</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18=Karakterskema!$J$8,Karakterskema!$K$8,IF(Karakterskema!A18=Karakterskema!$J$9,Karakterskema!$K$9,IF(Karakterskema!A18=Karakterskema!$J$10,Karakterskema!$K$10,IF(Karakterskema!A18=Karakterskema!$J$11,Karakterskema!$K$11,IF(Karakterskema!A18=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900-000000000000}"/>
  </hyperlinks>
  <pageMargins left="0.25" right="0.25" top="0.75" bottom="0.75" header="0.3" footer="0.3"/>
  <pageSetup paperSize="9" orientation="landscape" r:id="rId1"/>
  <headerFooter>
    <oddHeader>&amp;CElev nr. 9</oddHeader>
    <oddFooter>&amp;CUdarbejdet af Frank Simonsen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IF(Karakterskema!C19=0,"",Karakterskema!C19)</f>
        <v/>
      </c>
      <c r="C1" s="25"/>
      <c r="D1" s="31" t="s">
        <v>53</v>
      </c>
      <c r="E1" s="108" t="str">
        <f>IF(B1="","",Karakterskema!D19)</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19=Karakterskema!$J$8,Karakterskema!$K$8,IF(Karakterskema!A19=Karakterskema!$J$9,Karakterskema!$K$9,IF(Karakterskema!A19=Karakterskema!$J$10,Karakterskema!$K$10,IF(Karakterskema!A19=Karakterskema!$J$11,Karakterskema!$K$11,IF(Karakterskema!A19=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A00-000000000000}"/>
  </hyperlinks>
  <pageMargins left="0.25" right="0.25" top="0.75" bottom="0.75" header="0.3" footer="0.3"/>
  <pageSetup paperSize="9" orientation="landscape" r:id="rId1"/>
  <headerFooter>
    <oddHeader>&amp;CElev nr. 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IF(Karakterskema!C20=0,"",Karakterskema!C20)</f>
        <v/>
      </c>
      <c r="C1" s="25"/>
      <c r="D1" s="31" t="s">
        <v>53</v>
      </c>
      <c r="E1" s="108" t="str">
        <f>IF(B1="","",Karakterskema!D20)</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20=Karakterskema!$J$8,Karakterskema!$K$8,IF(Karakterskema!A20=Karakterskema!$J$9,Karakterskema!$K$9,IF(Karakterskema!A20=Karakterskema!$J$10,Karakterskema!$K$10,IF(Karakterskema!A20=Karakterskema!$J$11,Karakterskema!$K$11,IF(Karakterskema!A20=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91"/>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B00-000000000000}"/>
  </hyperlinks>
  <pageMargins left="0.25" right="0.25" top="0.75" bottom="0.75" header="0.3" footer="0.3"/>
  <pageSetup paperSize="9" orientation="landscape" r:id="rId1"/>
  <headerFooter>
    <oddHeader>&amp;C&amp;12Elev nr. 11</oddHeader>
    <oddFooter>&amp;CUdarbejdet af Frank Simonsen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IF(Karakterskema!C21=0,"",Karakterskema!C21)</f>
        <v/>
      </c>
      <c r="C1" s="25"/>
      <c r="D1" s="31" t="s">
        <v>53</v>
      </c>
      <c r="E1" s="108" t="str">
        <f>IF(B1="","",Karakterskema!D21)</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21=Karakterskema!$J$8,Karakterskema!$K$8,IF(Karakterskema!A21=Karakterskema!$J$9,Karakterskema!$K$9,IF(Karakterskema!A21=Karakterskema!$J$10,Karakterskema!$K$10,IF(Karakterskema!A21=Karakterskema!$J$11,Karakterskema!$K$11,IF(Karakterskema!A21=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C00-000000000000}"/>
  </hyperlinks>
  <pageMargins left="0.25" right="0.25" top="0.75" bottom="0.75" header="0.3" footer="0.3"/>
  <pageSetup paperSize="9" orientation="landscape" r:id="rId1"/>
  <headerFooter>
    <oddHeader>&amp;C&amp;12Elev nr. 12</oddHeader>
    <oddFooter>&amp;CUdarbejdet af Frank Simonsen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IF(Karakterskema!C22=0,"",Karakterskema!C22)</f>
        <v/>
      </c>
      <c r="C1" s="25"/>
      <c r="D1" s="31" t="s">
        <v>53</v>
      </c>
      <c r="E1" s="108" t="str">
        <f>IF(B1="","",Karakterskema!D22)</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22=Karakterskema!$J$8,Karakterskema!$K$8,IF(Karakterskema!A22=Karakterskema!$J$9,Karakterskema!$K$9,IF(Karakterskema!A22=Karakterskema!$J$10,Karakterskema!$K$10,IF(Karakterskema!A22=Karakterskema!$J$11,Karakterskema!$K$11,IF(Karakterskema!A22=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D00-000000000000}"/>
  </hyperlinks>
  <pageMargins left="0.25" right="0.25" top="0.75" bottom="0.75" header="0.3" footer="0.3"/>
  <pageSetup paperSize="9" orientation="landscape" r:id="rId1"/>
  <headerFooter>
    <oddHeader>&amp;C&amp;12Elev nr. 13</oddHeader>
    <oddFooter>&amp;CUdarbejdet af Frank Simonsen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IF(Karakterskema!C23=0,"",Karakterskema!C23)</f>
        <v/>
      </c>
      <c r="C1" s="25"/>
      <c r="D1" s="31" t="s">
        <v>53</v>
      </c>
      <c r="E1" s="108" t="str">
        <f>IF(B1="","",Karakterskema!D23)</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23=Karakterskema!$J$8,Karakterskema!$K$8,IF(Karakterskema!A23=Karakterskema!$J$9,Karakterskema!$K$9,IF(Karakterskema!A23=Karakterskema!$J$10,Karakterskema!$K$10,IF(Karakterskema!A23=Karakterskema!$J$11,Karakterskema!$K$11,IF(Karakterskema!A23=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C13:D13"/>
    <mergeCell ref="E13:F13"/>
    <mergeCell ref="E32:H32"/>
    <mergeCell ref="B33:D33"/>
    <mergeCell ref="E33:H33"/>
    <mergeCell ref="B13:B14"/>
    <mergeCell ref="C20:D20"/>
    <mergeCell ref="C21:D21"/>
    <mergeCell ref="E30:H30"/>
    <mergeCell ref="B31:D31"/>
    <mergeCell ref="E31:H31"/>
    <mergeCell ref="A22:B23"/>
    <mergeCell ref="C22:F23"/>
    <mergeCell ref="A24:F29"/>
    <mergeCell ref="A13:A21"/>
    <mergeCell ref="A3:A12"/>
    <mergeCell ref="E6:F6"/>
    <mergeCell ref="E7:F7"/>
    <mergeCell ref="C9:D9"/>
    <mergeCell ref="C10:D10"/>
    <mergeCell ref="E10:F10"/>
    <mergeCell ref="B3:B4"/>
    <mergeCell ref="C3:D3"/>
    <mergeCell ref="E3:F3"/>
    <mergeCell ref="E4:F5"/>
  </mergeCells>
  <hyperlinks>
    <hyperlink ref="J1" location="Karakterskema!A1" display="Karakterskema" xr:uid="{00000000-0004-0000-0E00-000000000000}"/>
  </hyperlinks>
  <pageMargins left="0.25" right="0.25" top="0.75" bottom="0.75" header="0.3" footer="0.3"/>
  <pageSetup paperSize="9" orientation="landscape" horizontalDpi="300" verticalDpi="300" r:id="rId1"/>
  <headerFooter>
    <oddHeader>&amp;C&amp;12Elev nr. 14</oddHeader>
    <oddFooter>&amp;CUdarbejdet af Frank Simonsen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IF(Karakterskema!C24=0,"",Karakterskema!C24)</f>
        <v/>
      </c>
      <c r="C1" s="25"/>
      <c r="D1" s="31" t="s">
        <v>53</v>
      </c>
      <c r="E1" s="108" t="str">
        <f>IF(B1="","",Karakterskema!D24)</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24=Karakterskema!$J$8,Karakterskema!$K$8,IF(Karakterskema!A24=Karakterskema!$J$9,Karakterskema!$K$9,IF(Karakterskema!A24=Karakterskema!$J$10,Karakterskema!$K$10,IF(Karakterskema!A24=Karakterskema!$J$11,Karakterskema!$K$11,IF(Karakterskema!A24=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0F00-000000000000}"/>
  </hyperlinks>
  <pageMargins left="0.25" right="0.25" top="0.75" bottom="0.75" header="0.3" footer="0.3"/>
  <pageSetup paperSize="9" orientation="landscape" horizontalDpi="300" verticalDpi="300" r:id="rId1"/>
  <headerFooter>
    <oddHeader>&amp;C&amp;12Elev nr. 15</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IF(Karakterskema!C25=0,"",Karakterskema!C25)</f>
        <v/>
      </c>
      <c r="C1" s="25"/>
      <c r="D1" s="31" t="s">
        <v>53</v>
      </c>
      <c r="E1" s="108" t="str">
        <f>IF(B1="","",Karakterskema!D25)</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25=Karakterskema!$J$8,Karakterskema!$K$8,IF(Karakterskema!A25=Karakterskema!$J$9,Karakterskema!$K$9,IF(Karakterskema!A25=Karakterskema!$J$10,Karakterskema!$K$10,IF(Karakterskema!A25=Karakterskema!$J$11,Karakterskema!$K$11,IF(Karakterskema!A25=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000-000000000000}"/>
  </hyperlinks>
  <pageMargins left="0.25" right="0.25" top="0.75" bottom="0.75" header="0.3" footer="0.3"/>
  <pageSetup paperSize="9" orientation="landscape" horizontalDpi="300" verticalDpi="300" r:id="rId1"/>
  <headerFooter>
    <oddHeader xml:space="preserve">&amp;C&amp;12Elev nr. 16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IF(Karakterskema!C26=0,"",Karakterskema!C26)</f>
        <v/>
      </c>
      <c r="C1" s="25"/>
      <c r="D1" s="31" t="s">
        <v>53</v>
      </c>
      <c r="E1" s="108" t="str">
        <f>IF(B1="","",Karakterskema!D26)</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26=Karakterskema!$J$8,Karakterskema!$K$8,IF(Karakterskema!A26=Karakterskema!$J$9,Karakterskema!$K$9,IF(Karakterskema!A26=Karakterskema!$J$10,Karakterskema!$K$10,IF(Karakterskema!A26=Karakterskema!$J$11,Karakterskema!$K$11,IF(Karakterskema!A26=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100-000000000000}"/>
  </hyperlinks>
  <pageMargins left="0.25" right="0.25" top="0.75" bottom="0.75" header="0.3" footer="0.3"/>
  <pageSetup paperSize="9" orientation="landscape" horizontalDpi="300" verticalDpi="300" r:id="rId1"/>
  <headerFooter>
    <oddHeader xml:space="preserve">&amp;C&amp;12Elev nr. 17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IF(Karakterskema!C27=0,"",Karakterskema!C27)</f>
        <v/>
      </c>
      <c r="C1" s="25"/>
      <c r="D1" s="31" t="s">
        <v>53</v>
      </c>
      <c r="E1" s="108" t="str">
        <f>IF(B1="","",Karakterskema!D27)</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27=Karakterskema!$J$8,Karakterskema!$K$8,IF(Karakterskema!A27=Karakterskema!$J$9,Karakterskema!$K$9,IF(Karakterskema!A27=Karakterskema!$J$10,Karakterskema!$K$10,IF(Karakterskema!A27=Karakterskema!$J$11,Karakterskema!$K$11,IF(Karakterskema!A27=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200-000000000000}"/>
  </hyperlinks>
  <pageMargins left="0.25" right="0.25" top="0.75" bottom="0.75" header="0.3" footer="0.3"/>
  <pageSetup paperSize="9" orientation="landscape" horizontalDpi="300" verticalDpi="300" r:id="rId1"/>
  <headerFooter>
    <oddHeader>&amp;C&amp;12Elev nr. 18</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IF(Karakterskema!C28=0,"",Karakterskema!C28)</f>
        <v/>
      </c>
      <c r="C1" s="25"/>
      <c r="D1" s="31" t="s">
        <v>53</v>
      </c>
      <c r="E1" s="108" t="str">
        <f>IF(B1="","",Karakterskema!D28)</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28=Karakterskema!$J$8,Karakterskema!$K$8,IF(Karakterskema!A28=Karakterskema!$J$9,Karakterskema!$K$9,IF(Karakterskema!A28=Karakterskema!$J$10,Karakterskema!$K$10,IF(Karakterskema!A28=Karakterskema!$J$11,Karakterskema!$K$11,IF(Karakterskema!A28=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300-000000000000}"/>
  </hyperlinks>
  <pageMargins left="0.25" right="0.25" top="0.75" bottom="0.75" header="0.3" footer="0.3"/>
  <pageSetup paperSize="9" orientation="landscape" horizontalDpi="300" verticalDpi="300" r:id="rId1"/>
  <headerFooter>
    <oddHeader>&amp;C&amp;12Elev nr. 19</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IF(Karakterskema!C29=0,"",Karakterskema!C29)</f>
        <v/>
      </c>
      <c r="C1" s="25"/>
      <c r="D1" s="31" t="s">
        <v>53</v>
      </c>
      <c r="E1" s="108" t="str">
        <f>IF(B1="","",Karakterskema!D29)</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29=Karakterskema!$J$8,Karakterskema!$K$8,IF(Karakterskema!A29=Karakterskema!$J$9,Karakterskema!$K$9,IF(Karakterskema!A29=Karakterskema!$J$10,Karakterskema!$K$10,IF(Karakterskema!A29=Karakterskema!$J$11,Karakterskema!$K$11,IF(Karakterskema!A29=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400-000000000000}"/>
  </hyperlinks>
  <pageMargins left="0.25" right="0.25" top="0.75" bottom="0.75" header="0.3" footer="0.3"/>
  <pageSetup paperSize="9" orientation="landscape" horizontalDpi="300" verticalDpi="300" r:id="rId1"/>
  <headerFooter>
    <oddHeader>&amp;C&amp;12Elev nr. 20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IF(Karakterskema!C30=0,"",Karakterskema!C30)</f>
        <v/>
      </c>
      <c r="C1" s="25"/>
      <c r="D1" s="31" t="s">
        <v>53</v>
      </c>
      <c r="E1" s="108" t="str">
        <f>IF(B1="","",Karakterskema!D30)</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30=Karakterskema!$J$8,Karakterskema!$K$8,IF(Karakterskema!A30=Karakterskema!$J$9,Karakterskema!$K$9,IF(Karakterskema!A30=Karakterskema!$J$10,Karakterskema!$K$10,IF(Karakterskema!A30=Karakterskema!$J$11,Karakterskema!$K$11,IF(Karakterskema!A30=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2"/>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500-000000000000}"/>
  </hyperlinks>
  <pageMargins left="0.25" right="0.25" top="0.75" bottom="0.75" header="0.3" footer="0.3"/>
  <pageSetup paperSize="9" orientation="landscape" horizontalDpi="300" verticalDpi="300" r:id="rId1"/>
  <headerFooter>
    <oddHeader>&amp;C&amp;12Elev nr. 21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IF(Karakterskema!C31=0,"",Karakterskema!C31)</f>
        <v/>
      </c>
      <c r="C1" s="25"/>
      <c r="D1" s="31" t="s">
        <v>53</v>
      </c>
      <c r="E1" s="108" t="str">
        <f>IF(B1="","",Karakterskema!D31)</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31=Karakterskema!$J$8,Karakterskema!$K$8,IF(Karakterskema!A31=Karakterskema!$J$9,Karakterskema!$K$9,IF(Karakterskema!A31=Karakterskema!$J$10,Karakterskema!$K$10,IF(Karakterskema!A31=Karakterskema!$J$11,Karakterskema!$K$11,IF(Karakterskema!A31=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600-000000000000}"/>
  </hyperlinks>
  <pageMargins left="0.25" right="0.25" top="0.75" bottom="0.75" header="0.3" footer="0.3"/>
  <pageSetup paperSize="9" orientation="landscape" horizontalDpi="300" verticalDpi="300" r:id="rId1"/>
  <headerFooter>
    <oddHeader>&amp;C&amp;12Elev nr. 22</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IF(Karakterskema!C32=0,"",Karakterskema!C32)</f>
        <v/>
      </c>
      <c r="C1" s="25"/>
      <c r="D1" s="31" t="s">
        <v>53</v>
      </c>
      <c r="E1" s="108" t="str">
        <f>IF(B1="","",Karakterskema!D32)</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32=Karakterskema!$J$8,Karakterskema!$K$8,IF(Karakterskema!A32=Karakterskema!$J$9,Karakterskema!$K$9,IF(Karakterskema!A32=Karakterskema!$J$10,Karakterskema!$K$10,IF(Karakterskema!A32=Karakterskema!$J$11,Karakterskema!$K$11,IF(Karakterskema!A32=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700-000000000000}"/>
  </hyperlinks>
  <pageMargins left="0.25" right="0.25" top="0.75" bottom="0.75" header="0.3" footer="0.3"/>
  <pageSetup paperSize="9" orientation="landscape" horizontalDpi="300" verticalDpi="300" r:id="rId1"/>
  <headerFooter>
    <oddHeader xml:space="preserve">&amp;C&amp;12Elev nr. 23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IF(Karakterskema!C33=0,"",Karakterskema!C33)</f>
        <v/>
      </c>
      <c r="C1" s="25"/>
      <c r="D1" s="31" t="s">
        <v>53</v>
      </c>
      <c r="E1" s="108" t="str">
        <f>IF(B1="","",Karakterskema!D33)</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33=Karakterskema!$J$8,Karakterskema!$K$8,IF(Karakterskema!A33=Karakterskema!$J$9,Karakterskema!$K$9,IF(Karakterskema!A33=Karakterskema!$J$10,Karakterskema!$K$10,IF(Karakterskema!A33=Karakterskema!$J$11,Karakterskema!$K$11,IF(Karakterskema!A33=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800-000000000000}"/>
  </hyperlinks>
  <pageMargins left="0.25" right="0.25" top="0.75" bottom="0.75" header="0.3" footer="0.3"/>
  <pageSetup paperSize="9" orientation="landscape" horizontalDpi="300" verticalDpi="300" r:id="rId1"/>
  <headerFooter>
    <oddHeader>&amp;C&amp;12Elev nr. 24</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IF(Karakterskema!C34=0,"",Karakterskema!C34)</f>
        <v/>
      </c>
      <c r="C1" s="25"/>
      <c r="D1" s="31" t="s">
        <v>53</v>
      </c>
      <c r="E1" s="108" t="str">
        <f>IF(B1="","",Karakterskema!D34)</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34=Karakterskema!$J$8,Karakterskema!$K$8,IF(Karakterskema!A34=Karakterskema!$J$9,Karakterskema!$K$9,IF(Karakterskema!A34=Karakterskema!$J$10,Karakterskema!$K$10,IF(Karakterskema!A34=Karakterskema!$J$11,Karakterskema!$K$11,IF(Karakterskema!A34=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900-000000000000}"/>
  </hyperlinks>
  <pageMargins left="0.25" right="0.25" top="0.75" bottom="0.75" header="0.3" footer="0.3"/>
  <pageSetup paperSize="9" orientation="landscape" horizontalDpi="300" verticalDpi="300" r:id="rId1"/>
  <headerFooter>
    <oddHeader xml:space="preserve">&amp;C&amp;12Elev nr. 25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IF(Karakterskema!C35=0,"",Karakterskema!C35)</f>
        <v/>
      </c>
      <c r="C1" s="25"/>
      <c r="D1" s="31" t="s">
        <v>53</v>
      </c>
      <c r="E1" s="108" t="str">
        <f>IF(B1="","",Karakterskema!D35)</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35=Karakterskema!$J$8,Karakterskema!$K$8,IF(Karakterskema!A35=Karakterskema!$J$9,Karakterskema!$K$9,IF(Karakterskema!A35=Karakterskema!$J$10,Karakterskema!$K$10,IF(Karakterskema!A35=Karakterskema!$J$11,Karakterskema!$K$11,IF(Karakterskema!A35=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91"/>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A00-000000000000}"/>
  </hyperlinks>
  <pageMargins left="0.25" right="0.25" top="0.75" bottom="0.75" header="0.3" footer="0.3"/>
  <pageSetup paperSize="9" orientation="landscape" horizontalDpi="300" verticalDpi="300" r:id="rId1"/>
  <headerFooter>
    <oddHeader>&amp;C&amp;12Elev nr. 26</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IF(Karakterskema!C36=0,"",Karakterskema!C36)</f>
        <v/>
      </c>
      <c r="C1" s="25"/>
      <c r="D1" s="31" t="s">
        <v>53</v>
      </c>
      <c r="E1" s="108" t="str">
        <f>IF(B1="","",Karakterskema!D36)</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36=Karakterskema!$J$8,Karakterskema!$K$8,IF(Karakterskema!A36=Karakterskema!$J$9,Karakterskema!$K$9,IF(Karakterskema!A36=Karakterskema!$J$10,Karakterskema!$K$10,IF(Karakterskema!A36=Karakterskema!$J$11,Karakterskema!$K$11,IF(Karakterskema!A36=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B00-000000000000}"/>
  </hyperlinks>
  <pageMargins left="0.25" right="0.25" top="0.75" bottom="0.75" header="0.3" footer="0.3"/>
  <pageSetup paperSize="9" orientation="landscape" horizontalDpi="300" verticalDpi="300" r:id="rId1"/>
  <headerFooter>
    <oddHeader>&amp;C&amp;12Elev nr. 27</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IF(Karakterskema!C37=0,"",Karakterskema!C37)</f>
        <v/>
      </c>
      <c r="C1" s="25"/>
      <c r="D1" s="31" t="s">
        <v>53</v>
      </c>
      <c r="E1" s="108" t="str">
        <f>IF(B1="","",Karakterskema!D37)</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37=Karakterskema!$J$8,Karakterskema!$K$8,IF(Karakterskema!A37=Karakterskema!$J$9,Karakterskema!$K$9,IF(Karakterskema!A37=Karakterskema!$J$10,Karakterskema!$K$10,IF(Karakterskema!A37=Karakterskema!$J$11,Karakterskema!$K$11,IF(Karakterskema!A37=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91"/>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C00-000000000000}"/>
  </hyperlinks>
  <pageMargins left="0.25" right="0.25" top="0.75" bottom="0.75" header="0.3" footer="0.3"/>
  <pageSetup paperSize="9" orientation="landscape" horizontalDpi="300" verticalDpi="300" r:id="rId1"/>
  <headerFooter>
    <oddHeader>&amp;C&amp;12Elev nr. 28</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IF(Karakterskema!C38=0,"",Karakterskema!C38)</f>
        <v/>
      </c>
      <c r="C1" s="25"/>
      <c r="D1" s="31" t="s">
        <v>53</v>
      </c>
      <c r="E1" s="108" t="str">
        <f>IF(B1="","",Karakterskema!D38)</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38=Karakterskema!$J$8,Karakterskema!$K$8,IF(Karakterskema!A38=Karakterskema!$J$9,Karakterskema!$K$9,IF(Karakterskema!A38=Karakterskema!$J$10,Karakterskema!$K$10,IF(Karakterskema!A38=Karakterskema!$J$11,Karakterskema!$K$11,IF(Karakterskema!A38=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2"/>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D00-000000000000}"/>
  </hyperlinks>
  <pageMargins left="0.25" right="0.25" top="0.75" bottom="0.75" header="0.3" footer="0.3"/>
  <pageSetup paperSize="9" orientation="landscape" horizontalDpi="300" verticalDpi="300" r:id="rId1"/>
  <headerFooter>
    <oddHeader>&amp;C&amp;12Elev nr. 29</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IF(Karakterskema!C39=0,"",Karakterskema!C39)</f>
        <v/>
      </c>
      <c r="C1" s="25"/>
      <c r="D1" s="31" t="s">
        <v>53</v>
      </c>
      <c r="E1" s="108" t="str">
        <f>IF(B1="","",Karakterskema!D39)</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39=Karakterskema!$J$8,Karakterskema!$K$8,IF(Karakterskema!A39=Karakterskema!$J$9,Karakterskema!$K$9,IF(Karakterskema!A39=Karakterskema!$J$10,Karakterskema!$K$10,IF(Karakterskema!A39=Karakterskema!$J$11,Karakterskema!$K$11,IF(Karakterskema!A39=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E32:H32"/>
    <mergeCell ref="B33:D33"/>
    <mergeCell ref="E33:H33"/>
    <mergeCell ref="C20:D20"/>
    <mergeCell ref="C21:D21"/>
    <mergeCell ref="E30:H30"/>
    <mergeCell ref="B31:D31"/>
    <mergeCell ref="E31:H31"/>
    <mergeCell ref="A22:B23"/>
    <mergeCell ref="C22:F23"/>
    <mergeCell ref="A24:F29"/>
    <mergeCell ref="C10:D10"/>
    <mergeCell ref="E10:F10"/>
    <mergeCell ref="A13:A21"/>
    <mergeCell ref="B13:B14"/>
    <mergeCell ref="A3:A12"/>
    <mergeCell ref="B3:B4"/>
    <mergeCell ref="C3:D3"/>
    <mergeCell ref="E3:F3"/>
    <mergeCell ref="C13:D13"/>
    <mergeCell ref="E13:F13"/>
    <mergeCell ref="E6:F6"/>
    <mergeCell ref="E7:F7"/>
    <mergeCell ref="C9:D9"/>
    <mergeCell ref="E4:F5"/>
  </mergeCells>
  <hyperlinks>
    <hyperlink ref="J1" location="Karakterskema!A1" display="Karakterskema" xr:uid="{00000000-0004-0000-1E00-000000000000}"/>
  </hyperlinks>
  <pageMargins left="0.25" right="0.25" top="0.75" bottom="0.75" header="0.3" footer="0.3"/>
  <pageSetup paperSize="9" orientation="landscape" horizontalDpi="300" verticalDpi="300" r:id="rId1"/>
  <headerFooter>
    <oddHeader>&amp;C&amp;12Elev nr. 30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3"/>
  <sheetViews>
    <sheetView view="pageLayout" zoomScaleNormal="100" workbookViewId="0">
      <selection activeCell="E4" sqref="E4:F5"/>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IF(Karakterskema!C40=0,"",Karakterskema!C40)</f>
        <v/>
      </c>
      <c r="C1" s="25"/>
      <c r="D1" s="31" t="s">
        <v>53</v>
      </c>
      <c r="E1" s="108" t="str">
        <f>IF(B1="","",Karakterskema!D40)</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40=Karakterskema!$J$8,Karakterskema!$K$8,IF(Karakterskema!A40=Karakterskema!$J$9,Karakterskema!$K$9,IF(Karakterskema!A40=Karakterskema!$J$10,Karakterskema!$K$10,IF(Karakterskema!A40=Karakterskema!$J$11,Karakterskema!$K$11,IF(Karakterskema!A40=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A3:A12"/>
    <mergeCell ref="B3:B4"/>
    <mergeCell ref="C3:D3"/>
    <mergeCell ref="E3:F3"/>
    <mergeCell ref="E6:F6"/>
    <mergeCell ref="E7:F7"/>
    <mergeCell ref="C9:D9"/>
    <mergeCell ref="C10:D10"/>
    <mergeCell ref="E10:F10"/>
    <mergeCell ref="E4:F5"/>
    <mergeCell ref="A13:A21"/>
    <mergeCell ref="E32:H32"/>
    <mergeCell ref="B33:D33"/>
    <mergeCell ref="E33:H33"/>
    <mergeCell ref="A22:B23"/>
    <mergeCell ref="C22:F23"/>
    <mergeCell ref="A24:F29"/>
    <mergeCell ref="E30:H30"/>
    <mergeCell ref="B31:D31"/>
    <mergeCell ref="E31:H31"/>
    <mergeCell ref="B13:B14"/>
    <mergeCell ref="C13:D13"/>
    <mergeCell ref="E13:F13"/>
    <mergeCell ref="C20:D20"/>
    <mergeCell ref="C21:D21"/>
  </mergeCells>
  <hyperlinks>
    <hyperlink ref="J1" location="Karakterskema!A1" display="Karakterskema" xr:uid="{00000000-0004-0000-1F00-000000000000}"/>
  </hyperlinks>
  <pageMargins left="0.25" right="0.25" top="0.75" bottom="0.75" header="0.3" footer="0.3"/>
  <pageSetup paperSize="9" orientation="landscape" horizontalDpi="300" verticalDpi="300" r:id="rId1"/>
  <headerFooter>
    <oddHeader>&amp;C&amp;12Elev nr. 31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3"/>
  <sheetViews>
    <sheetView view="pageLayout" zoomScaleNormal="100" workbookViewId="0">
      <selection activeCell="J1" sqref="J1"/>
    </sheetView>
  </sheetViews>
  <sheetFormatPr defaultColWidth="8.85546875" defaultRowHeight="15" x14ac:dyDescent="0.25"/>
  <cols>
    <col min="1" max="1" width="8.85546875" style="13"/>
    <col min="2" max="2" width="35.140625" style="13" customWidth="1"/>
    <col min="3" max="6" width="12.28515625" style="13" customWidth="1"/>
    <col min="7" max="7" width="5" style="13" customWidth="1"/>
    <col min="8" max="8" width="14" style="13" customWidth="1"/>
    <col min="9" max="9" width="10.42578125" style="13" customWidth="1"/>
    <col min="10" max="10" width="13.140625" style="13" customWidth="1"/>
    <col min="11" max="16384" width="8.85546875" style="13"/>
  </cols>
  <sheetData>
    <row r="1" spans="1:10" ht="13.35" customHeight="1" thickBot="1" x14ac:dyDescent="0.3">
      <c r="A1" s="25" t="s">
        <v>7</v>
      </c>
      <c r="B1" s="108" t="str">
        <f>IF(Karakterskema!C41=0,"",Karakterskema!C41)</f>
        <v/>
      </c>
      <c r="C1" s="25"/>
      <c r="D1" s="31" t="s">
        <v>53</v>
      </c>
      <c r="E1" s="108" t="str">
        <f>IF(B1="","",Karakterskema!D41)</f>
        <v/>
      </c>
      <c r="F1" s="25"/>
      <c r="G1" s="31" t="s">
        <v>20</v>
      </c>
      <c r="H1" s="57">
        <f>Karakterskema!$E$3</f>
        <v>0</v>
      </c>
      <c r="J1" s="55" t="s">
        <v>48</v>
      </c>
    </row>
    <row r="2" spans="1:10" ht="13.35" customHeight="1" thickTop="1" thickBot="1" x14ac:dyDescent="0.3">
      <c r="A2" s="163"/>
      <c r="B2" s="164"/>
      <c r="C2" s="165"/>
      <c r="D2" s="166"/>
      <c r="E2" s="82"/>
      <c r="F2" s="83"/>
      <c r="G2" s="32"/>
    </row>
    <row r="3" spans="1:10" ht="13.35" customHeight="1" thickBot="1" x14ac:dyDescent="0.3">
      <c r="A3" s="243" t="s">
        <v>17</v>
      </c>
      <c r="B3" s="255" t="s">
        <v>13</v>
      </c>
      <c r="C3" s="272"/>
      <c r="D3" s="273"/>
      <c r="E3" s="259" t="s">
        <v>97</v>
      </c>
      <c r="F3" s="260"/>
      <c r="G3" s="25"/>
      <c r="H3" s="13" t="s">
        <v>35</v>
      </c>
    </row>
    <row r="4" spans="1:10" ht="13.35" customHeight="1" thickBot="1" x14ac:dyDescent="0.3">
      <c r="A4" s="244"/>
      <c r="B4" s="256"/>
      <c r="C4" s="33" t="s">
        <v>9</v>
      </c>
      <c r="D4" s="34" t="s">
        <v>10</v>
      </c>
      <c r="E4" s="270" t="str">
        <f>IF(B1="","",IF(Karakterskema!A13=Karakterskema!$J$8,Karakterskema!$K$8,IF(Karakterskema!A13=Karakterskema!$J$9,Karakterskema!$K$9,IF(Karakterskema!A13=Karakterskema!$J$10,Karakterskema!$K$10,IF(Karakterskema!A13=Karakterskema!$J$11,Karakterskema!$K$11,IF(Karakterskema!A13=Karakterskema!$J$12,Karakterskema!$K$12,0))))))</f>
        <v/>
      </c>
      <c r="F4" s="271"/>
      <c r="G4" s="35"/>
      <c r="H4" s="16" t="s">
        <v>26</v>
      </c>
      <c r="I4" s="16" t="s">
        <v>27</v>
      </c>
    </row>
    <row r="5" spans="1:10" ht="13.35" customHeight="1" x14ac:dyDescent="0.25">
      <c r="A5" s="244"/>
      <c r="B5" s="28" t="s">
        <v>93</v>
      </c>
      <c r="C5" s="3"/>
      <c r="D5" s="104"/>
      <c r="E5" s="270"/>
      <c r="F5" s="271"/>
      <c r="H5" s="17" t="s">
        <v>28</v>
      </c>
      <c r="I5" s="19"/>
    </row>
    <row r="6" spans="1:10" ht="13.35" customHeight="1" x14ac:dyDescent="0.25">
      <c r="A6" s="244"/>
      <c r="B6" s="36" t="s">
        <v>19</v>
      </c>
      <c r="C6" s="96" t="str">
        <f>IF(B1="","",SUM(C5:C5))</f>
        <v/>
      </c>
      <c r="D6" s="105" t="str">
        <f>IF(B1="","",SUM(D5:D5))</f>
        <v/>
      </c>
      <c r="E6" s="275"/>
      <c r="F6" s="260"/>
      <c r="H6" s="17" t="s">
        <v>30</v>
      </c>
      <c r="I6" s="19"/>
      <c r="J6" s="92"/>
    </row>
    <row r="7" spans="1:10" ht="13.35" customHeight="1" x14ac:dyDescent="0.25">
      <c r="A7" s="244"/>
      <c r="B7" s="36" t="s">
        <v>94</v>
      </c>
      <c r="C7" s="100" t="str">
        <f>IF(B1="","",C6/1)</f>
        <v/>
      </c>
      <c r="D7" s="106" t="str">
        <f>IF(B1="","",D6/1)</f>
        <v/>
      </c>
      <c r="E7" s="27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64"/>
      <c r="H7" s="20" t="s">
        <v>36</v>
      </c>
      <c r="I7" s="19">
        <v>1.99</v>
      </c>
      <c r="J7" s="92"/>
    </row>
    <row r="8" spans="1:10" ht="13.35" customHeight="1" x14ac:dyDescent="0.25">
      <c r="A8" s="244"/>
      <c r="B8" s="36" t="s">
        <v>18</v>
      </c>
      <c r="C8" s="95" t="str">
        <f>IF(AND(C7&gt;=-3,C7&lt;-1.5),-3,IF(AND(C7&gt;=-1.5,C7&lt;2),0,IF(AND(C7&gt;=2,C7&lt;3),2,IF(AND(C7&gt;=3,C7&lt;5.5),4,IF(AND(C7&gt;=5.5,C7&lt;8.5),7,IF(AND(C7&gt;=8.5,C7&lt;11),10,IF(AND(C7&gt;=11,C7&lt;=12),12,"")))))))</f>
        <v/>
      </c>
      <c r="D8" s="24" t="str">
        <f>IF(AND(D7&gt;=-3,D7&lt;-1.5),-3,IF(AND(D7&gt;=-1.5,D7&lt;2),0,IF(AND(D7&gt;=2,D7&lt;3),2,IF(AND(D7&gt;=3,D7&lt;5.5),4,IF(AND(D7&gt;=5.5,D7&lt;8.5),7,IF(AND(D7&gt;=8.5,D7&lt;11),10,IF(AND(D7&gt;=11,D7&lt;=12),12,"")))))))</f>
        <v/>
      </c>
      <c r="E8" s="84"/>
      <c r="F8" s="85"/>
      <c r="H8" s="17" t="s">
        <v>31</v>
      </c>
      <c r="I8" s="16"/>
      <c r="J8" s="91"/>
    </row>
    <row r="9" spans="1:10" ht="13.35" customHeight="1" thickBot="1" x14ac:dyDescent="0.3">
      <c r="A9" s="244"/>
      <c r="B9" s="14" t="s">
        <v>25</v>
      </c>
      <c r="C9" s="266" t="str">
        <f>IF(B1="","",(C8+D8)/2)</f>
        <v/>
      </c>
      <c r="D9" s="274"/>
      <c r="E9" s="84"/>
      <c r="F9" s="85"/>
      <c r="H9" s="17"/>
      <c r="I9" s="16"/>
      <c r="J9" s="91"/>
    </row>
    <row r="10" spans="1:10" ht="14.1" customHeight="1" thickBot="1" x14ac:dyDescent="0.3">
      <c r="A10" s="254"/>
      <c r="B10" s="39" t="s">
        <v>24</v>
      </c>
      <c r="C10" s="261"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62"/>
      <c r="E10" s="268"/>
      <c r="F10" s="269"/>
      <c r="G10" s="38"/>
      <c r="H10" s="18" t="s">
        <v>37</v>
      </c>
      <c r="I10" s="16">
        <v>3</v>
      </c>
      <c r="J10" s="15"/>
    </row>
    <row r="11" spans="1:10" ht="13.35" customHeight="1" x14ac:dyDescent="0.25">
      <c r="A11" s="254"/>
      <c r="B11" s="54"/>
      <c r="C11" s="40"/>
      <c r="D11" s="40"/>
      <c r="E11" s="86"/>
      <c r="F11" s="87"/>
      <c r="G11" s="38"/>
      <c r="H11" s="17" t="s">
        <v>32</v>
      </c>
      <c r="I11" s="19"/>
      <c r="J11" s="14"/>
    </row>
    <row r="12" spans="1:10" ht="13.35" customHeight="1" thickBot="1" x14ac:dyDescent="0.3">
      <c r="A12" s="254"/>
      <c r="B12" s="80"/>
      <c r="C12" s="90"/>
      <c r="D12" s="90"/>
      <c r="E12" s="88"/>
      <c r="F12" s="89"/>
      <c r="H12" s="18" t="s">
        <v>37</v>
      </c>
      <c r="I12" s="19">
        <v>5.5</v>
      </c>
      <c r="J12" s="15"/>
    </row>
    <row r="13" spans="1:10" ht="13.35" customHeight="1" thickBot="1" x14ac:dyDescent="0.3">
      <c r="A13" s="243" t="s">
        <v>16</v>
      </c>
      <c r="B13" s="250" t="s">
        <v>13</v>
      </c>
      <c r="C13" s="252" t="s">
        <v>15</v>
      </c>
      <c r="D13" s="253"/>
      <c r="E13" s="232" t="s">
        <v>42</v>
      </c>
      <c r="F13" s="233"/>
      <c r="G13" s="41"/>
      <c r="H13" s="17" t="s">
        <v>33</v>
      </c>
      <c r="I13" s="19"/>
      <c r="J13" s="14"/>
    </row>
    <row r="14" spans="1:10" ht="13.35" customHeight="1" thickBot="1" x14ac:dyDescent="0.3">
      <c r="A14" s="244"/>
      <c r="B14" s="251"/>
      <c r="C14" s="42" t="s">
        <v>9</v>
      </c>
      <c r="D14" s="43" t="s">
        <v>10</v>
      </c>
      <c r="E14" s="44"/>
      <c r="F14" s="45"/>
      <c r="G14" s="46"/>
      <c r="H14" s="18" t="s">
        <v>37</v>
      </c>
      <c r="I14" s="19">
        <v>8.5</v>
      </c>
      <c r="J14" s="15"/>
    </row>
    <row r="15" spans="1:10" ht="13.35" customHeight="1" x14ac:dyDescent="0.25">
      <c r="A15" s="244"/>
      <c r="B15" s="14" t="s">
        <v>0</v>
      </c>
      <c r="C15" s="1"/>
      <c r="D15" s="21"/>
      <c r="E15" s="47" t="s">
        <v>43</v>
      </c>
      <c r="F15" s="48" t="str">
        <f>IF(B1="","",IF(C21=-3,"-03",IF(C21=0,"00",IF(C21=2,"02",IF(C21=4,"4",IF(C21=7,"7",IF(C21=10,"10",IF(C21=12,"12","Fejl 40"))))))))</f>
        <v/>
      </c>
      <c r="G15" s="46"/>
      <c r="H15" s="17" t="s">
        <v>34</v>
      </c>
      <c r="I15" s="19"/>
      <c r="J15" s="92"/>
    </row>
    <row r="16" spans="1:10" ht="13.35" customHeight="1" x14ac:dyDescent="0.25">
      <c r="A16" s="244"/>
      <c r="B16" s="36" t="s">
        <v>8</v>
      </c>
      <c r="C16" s="2"/>
      <c r="D16" s="22"/>
      <c r="E16" s="47"/>
      <c r="F16" s="48"/>
      <c r="G16" s="46"/>
      <c r="H16" s="18" t="s">
        <v>29</v>
      </c>
      <c r="I16" s="19">
        <v>11</v>
      </c>
      <c r="J16" s="92"/>
    </row>
    <row r="17" spans="1:10" ht="13.35" customHeight="1" x14ac:dyDescent="0.25">
      <c r="A17" s="244"/>
      <c r="B17" s="28" t="s">
        <v>12</v>
      </c>
      <c r="C17" s="4" t="str">
        <f>IF(B1="","",SUM(C15:C16))</f>
        <v/>
      </c>
      <c r="D17" s="23" t="str">
        <f>IF(B1="","",SUM(D15:D16))</f>
        <v/>
      </c>
      <c r="E17" s="47" t="s">
        <v>44</v>
      </c>
      <c r="F17" s="48" t="str">
        <f>IF(B1="","",IF(C10=-3,"-03",IF(C10=0,"00",IF(C10=2,"02",IF(C10=4,"4",IF(C10=7,"7",IF(C10=10,"10",IF(C10=12,"12","Fejl 40"))))))))</f>
        <v/>
      </c>
      <c r="G17" s="46"/>
      <c r="H17" s="17">
        <v>12</v>
      </c>
      <c r="I17" s="19"/>
      <c r="J17" s="91"/>
    </row>
    <row r="18" spans="1:10" ht="13.35" customHeight="1" x14ac:dyDescent="0.25">
      <c r="A18" s="244"/>
      <c r="B18" s="36" t="s">
        <v>14</v>
      </c>
      <c r="C18" s="100" t="str">
        <f>IF(B1="","",C17/2)</f>
        <v/>
      </c>
      <c r="D18" s="101" t="str">
        <f>IF(B1="","",D17/2)</f>
        <v/>
      </c>
      <c r="E18" s="47"/>
      <c r="F18" s="48"/>
      <c r="G18" s="46"/>
    </row>
    <row r="19" spans="1:10" ht="13.35" customHeight="1" x14ac:dyDescent="0.25">
      <c r="A19" s="244"/>
      <c r="B19" s="37" t="s">
        <v>18</v>
      </c>
      <c r="C19" s="5" t="str">
        <f>IF(AND(C18&gt;=-3,C18&lt;-1.5),-3,IF(AND(C18&gt;=-1.5,C18&lt;2),0,IF(AND(C18&gt;=2,C18&lt;3),2,IF(AND(C18&gt;=3,C18&lt;5.5),4,IF(AND(C18&gt;=5.5,C18&lt;8.5),7,IF(AND(C18&gt;=8.5,C18&lt;11),10,IF(AND(C18&gt;=11,C18&lt;=12),12,"")))))))</f>
        <v/>
      </c>
      <c r="D19" s="24" t="str">
        <f>IF(AND(D18&gt;=-3,D18&lt;-1.5),-3,IF(AND(D18&gt;=-1.5,D18&lt;2),0,IF(AND(D18&gt;=2,D18&lt;3),2,IF(AND(D18&gt;=3,D18&lt;5.5),4,IF(AND(D18&gt;=5.5,D18&lt;8.5),7,IF(AND(D18&gt;=8.5,D18&lt;11),10,IF(AND(D18&gt;=11,D18&lt;=12),12,"")))))))</f>
        <v/>
      </c>
      <c r="E19" s="49" t="s">
        <v>45</v>
      </c>
      <c r="F19" s="50" t="str">
        <f>IF(B1="","",F15*1/3+F17*2/3)</f>
        <v/>
      </c>
      <c r="G19" s="46"/>
      <c r="H19" s="15" t="s">
        <v>38</v>
      </c>
      <c r="J19" s="14"/>
    </row>
    <row r="20" spans="1:10" ht="13.35" customHeight="1" thickBot="1" x14ac:dyDescent="0.3">
      <c r="A20" s="244"/>
      <c r="B20" s="37" t="s">
        <v>25</v>
      </c>
      <c r="C20" s="246" t="str">
        <f>IF(B1="","",(C19+D19)/2)</f>
        <v/>
      </c>
      <c r="D20" s="247"/>
      <c r="E20" s="47"/>
      <c r="F20" s="48"/>
      <c r="G20" s="46"/>
      <c r="H20" s="7" t="s">
        <v>62</v>
      </c>
      <c r="I20" s="8"/>
      <c r="J20" s="9"/>
    </row>
    <row r="21" spans="1:10" ht="14.1" customHeight="1" thickBot="1" x14ac:dyDescent="0.3">
      <c r="A21" s="245"/>
      <c r="B21" s="39" t="s">
        <v>21</v>
      </c>
      <c r="C21" s="248"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49"/>
      <c r="E21" s="49"/>
      <c r="F21" s="26"/>
      <c r="H21" s="27" t="s">
        <v>39</v>
      </c>
      <c r="I21" s="28"/>
      <c r="J21" s="29" t="s">
        <v>61</v>
      </c>
    </row>
    <row r="22" spans="1:10" ht="13.35" customHeight="1" x14ac:dyDescent="0.25">
      <c r="A22" s="234" t="str">
        <f>B1</f>
        <v/>
      </c>
      <c r="B22" s="235"/>
      <c r="C22" s="238"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38"/>
      <c r="E22" s="238"/>
      <c r="F22" s="239"/>
      <c r="H22" s="7"/>
      <c r="I22" s="8"/>
      <c r="J22" s="9"/>
    </row>
    <row r="23" spans="1:10" ht="13.35" customHeight="1" thickBot="1" x14ac:dyDescent="0.3">
      <c r="A23" s="236"/>
      <c r="B23" s="237"/>
      <c r="C23" s="240"/>
      <c r="D23" s="240"/>
      <c r="E23" s="240"/>
      <c r="F23" s="241"/>
      <c r="H23" s="27" t="s">
        <v>40</v>
      </c>
      <c r="I23" s="28"/>
      <c r="J23" s="29" t="s">
        <v>63</v>
      </c>
    </row>
    <row r="24" spans="1:10" s="51" customFormat="1" ht="13.35" customHeight="1" x14ac:dyDescent="0.25">
      <c r="A24" s="227" t="s">
        <v>23</v>
      </c>
      <c r="B24" s="227"/>
      <c r="C24" s="227"/>
      <c r="D24" s="227"/>
      <c r="E24" s="227"/>
      <c r="F24" s="227"/>
      <c r="H24" s="11"/>
      <c r="I24" s="13"/>
      <c r="J24" s="10"/>
    </row>
    <row r="25" spans="1:10" s="14" customFormat="1" ht="13.35" customHeight="1" x14ac:dyDescent="0.25">
      <c r="A25" s="228"/>
      <c r="B25" s="228"/>
      <c r="C25" s="228"/>
      <c r="D25" s="228"/>
      <c r="E25" s="228"/>
      <c r="F25" s="228"/>
      <c r="G25" s="51"/>
      <c r="H25" s="12" t="s">
        <v>41</v>
      </c>
      <c r="J25" s="71">
        <v>12</v>
      </c>
    </row>
    <row r="26" spans="1:10" ht="13.35" customHeight="1" x14ac:dyDescent="0.25">
      <c r="A26" s="228"/>
      <c r="B26" s="228"/>
      <c r="C26" s="228"/>
      <c r="D26" s="228"/>
      <c r="E26" s="228"/>
      <c r="F26" s="228"/>
      <c r="G26" s="51"/>
      <c r="H26" s="27"/>
      <c r="I26" s="28"/>
      <c r="J26" s="29"/>
    </row>
    <row r="27" spans="1:10" ht="13.35" customHeight="1" x14ac:dyDescent="0.25">
      <c r="A27" s="228"/>
      <c r="B27" s="228"/>
      <c r="C27" s="228"/>
      <c r="D27" s="228"/>
      <c r="E27" s="228"/>
      <c r="F27" s="228"/>
      <c r="G27" s="51"/>
      <c r="H27" s="51"/>
    </row>
    <row r="28" spans="1:10" ht="13.35" customHeight="1" x14ac:dyDescent="0.25">
      <c r="A28" s="228"/>
      <c r="B28" s="228"/>
      <c r="C28" s="228"/>
      <c r="D28" s="228"/>
      <c r="E28" s="228"/>
      <c r="F28" s="228"/>
      <c r="G28" s="51"/>
      <c r="H28" s="51"/>
    </row>
    <row r="29" spans="1:10" ht="13.35" customHeight="1" x14ac:dyDescent="0.25">
      <c r="A29" s="228"/>
      <c r="B29" s="228"/>
      <c r="C29" s="228"/>
      <c r="D29" s="228"/>
      <c r="E29" s="228"/>
      <c r="F29" s="228"/>
      <c r="G29" s="51"/>
      <c r="H29" s="51"/>
    </row>
    <row r="30" spans="1:10" ht="13.35" customHeight="1" x14ac:dyDescent="0.25">
      <c r="A30" s="52"/>
      <c r="E30" s="231"/>
      <c r="F30" s="231"/>
      <c r="G30" s="231"/>
      <c r="H30" s="231"/>
    </row>
    <row r="31" spans="1:10" ht="13.35" customHeight="1" x14ac:dyDescent="0.25">
      <c r="B31" s="229"/>
      <c r="C31" s="229"/>
      <c r="D31" s="229"/>
      <c r="E31" s="230"/>
      <c r="F31" s="230"/>
      <c r="G31" s="230"/>
      <c r="H31" s="231"/>
    </row>
    <row r="32" spans="1:10" ht="14.45" customHeight="1" thickBot="1" x14ac:dyDescent="0.3">
      <c r="B32" s="53"/>
      <c r="C32" s="53"/>
      <c r="E32" s="242"/>
      <c r="F32" s="242"/>
      <c r="G32" s="242"/>
      <c r="H32" s="242"/>
    </row>
    <row r="33" spans="2:8" ht="14.45" customHeight="1" x14ac:dyDescent="0.25">
      <c r="B33" s="229" t="s">
        <v>22</v>
      </c>
      <c r="C33" s="229"/>
      <c r="D33" s="229"/>
      <c r="E33" s="230" t="s">
        <v>11</v>
      </c>
      <c r="F33" s="230"/>
      <c r="G33" s="230"/>
      <c r="H33" s="231"/>
    </row>
    <row r="34" spans="2:8" ht="14.45" customHeight="1" x14ac:dyDescent="0.25"/>
    <row r="35" spans="2:8" ht="14.45" customHeight="1" x14ac:dyDescent="0.25"/>
    <row r="36" spans="2:8" ht="14.45" customHeight="1" x14ac:dyDescent="0.25"/>
    <row r="37" spans="2:8" ht="14.45" customHeight="1" x14ac:dyDescent="0.25"/>
    <row r="38" spans="2:8" ht="14.45" customHeight="1" x14ac:dyDescent="0.25"/>
    <row r="39" spans="2:8" ht="14.45" customHeight="1" x14ac:dyDescent="0.25"/>
    <row r="40" spans="2:8" ht="14.45" customHeight="1" x14ac:dyDescent="0.25"/>
    <row r="41" spans="2:8" ht="14.45" customHeight="1" x14ac:dyDescent="0.25"/>
    <row r="42" spans="2:8" ht="14.45" customHeight="1" x14ac:dyDescent="0.25"/>
    <row r="43" spans="2:8" ht="14.45" customHeight="1" x14ac:dyDescent="0.25"/>
    <row r="44" spans="2:8" ht="14.45" customHeight="1" x14ac:dyDescent="0.25"/>
    <row r="45" spans="2:8" ht="14.45" customHeight="1" x14ac:dyDescent="0.25"/>
    <row r="46" spans="2:8" ht="14.45" customHeight="1" x14ac:dyDescent="0.25"/>
    <row r="47" spans="2:8" ht="14.45" customHeight="1" x14ac:dyDescent="0.25"/>
    <row r="48" spans="2:8" ht="14.45" customHeight="1" x14ac:dyDescent="0.25"/>
    <row r="49" ht="14.45" customHeight="1" x14ac:dyDescent="0.25"/>
    <row r="50" ht="14.45" customHeight="1" x14ac:dyDescent="0.25"/>
    <row r="51" ht="14.45" customHeight="1" x14ac:dyDescent="0.25"/>
    <row r="52" ht="14.45" customHeight="1" x14ac:dyDescent="0.25"/>
    <row r="53" ht="14.1" customHeight="1" x14ac:dyDescent="0.25"/>
    <row r="54" ht="14.1" customHeight="1" x14ac:dyDescent="0.25"/>
    <row r="55" ht="14.1" customHeight="1" x14ac:dyDescent="0.25"/>
    <row r="56" ht="14.1" customHeight="1" x14ac:dyDescent="0.25"/>
    <row r="57" ht="14.1" customHeight="1" x14ac:dyDescent="0.25"/>
    <row r="58" ht="14.1" customHeight="1" x14ac:dyDescent="0.25"/>
    <row r="59" ht="14.1" customHeight="1" x14ac:dyDescent="0.25"/>
    <row r="60" ht="14.1" customHeight="1" x14ac:dyDescent="0.25"/>
    <row r="61" ht="14.1" customHeight="1" x14ac:dyDescent="0.25"/>
    <row r="62" ht="14.1" customHeight="1" x14ac:dyDescent="0.25"/>
    <row r="63" ht="14.1" customHeight="1" x14ac:dyDescent="0.25"/>
  </sheetData>
  <sheetProtection sheet="1" objects="1" scenarios="1"/>
  <mergeCells count="25">
    <mergeCell ref="A3:A12"/>
    <mergeCell ref="B3:B4"/>
    <mergeCell ref="C3:D3"/>
    <mergeCell ref="E3:F3"/>
    <mergeCell ref="E6:F6"/>
    <mergeCell ref="E7:F7"/>
    <mergeCell ref="C9:D9"/>
    <mergeCell ref="C10:D10"/>
    <mergeCell ref="E10:F10"/>
    <mergeCell ref="E4:F5"/>
    <mergeCell ref="A13:A21"/>
    <mergeCell ref="E32:H32"/>
    <mergeCell ref="B33:D33"/>
    <mergeCell ref="E33:H33"/>
    <mergeCell ref="A22:B23"/>
    <mergeCell ref="C22:F23"/>
    <mergeCell ref="A24:F29"/>
    <mergeCell ref="E30:H30"/>
    <mergeCell ref="B31:D31"/>
    <mergeCell ref="E31:H31"/>
    <mergeCell ref="B13:B14"/>
    <mergeCell ref="C13:D13"/>
    <mergeCell ref="E13:F13"/>
    <mergeCell ref="C20:D20"/>
    <mergeCell ref="C21:D21"/>
  </mergeCells>
  <hyperlinks>
    <hyperlink ref="J1" location="Karakterskema!A1" display="Karakterskema" xr:uid="{00000000-0004-0000-2000-000000000000}"/>
  </hyperlinks>
  <pageMargins left="0.25" right="0.25" top="0.75" bottom="0.75" header="0.3" footer="0.3"/>
  <pageSetup paperSize="9" orientation="landscape" horizontalDpi="300" verticalDpi="300" r:id="rId1"/>
  <headerFooter>
    <oddHeader>&amp;C&amp;12Elev nr. 32</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C58"/>
  <sheetViews>
    <sheetView zoomScaleNormal="100" workbookViewId="0">
      <selection activeCell="U29" sqref="U29"/>
    </sheetView>
  </sheetViews>
  <sheetFormatPr defaultColWidth="9" defaultRowHeight="15" x14ac:dyDescent="0.25"/>
  <cols>
    <col min="3" max="3" width="30.5703125" customWidth="1"/>
    <col min="4" max="4" width="13.5703125" customWidth="1"/>
    <col min="5" max="11" width="6.7109375" customWidth="1"/>
    <col min="12" max="12" width="10" customWidth="1"/>
    <col min="13" max="13" width="9.140625" customWidth="1"/>
    <col min="14" max="14" width="11.42578125" customWidth="1"/>
    <col min="15" max="15" width="4.7109375" customWidth="1"/>
    <col min="16" max="16" width="8.7109375" customWidth="1"/>
    <col min="17" max="18" width="5.7109375" customWidth="1"/>
    <col min="20" max="20" width="8.7109375" customWidth="1"/>
    <col min="21" max="24" width="5.7109375" customWidth="1"/>
    <col min="25" max="25" width="8.7109375" customWidth="1"/>
    <col min="26" max="28" width="5.7109375" customWidth="1"/>
    <col min="29" max="29" width="8.7109375" customWidth="1"/>
  </cols>
  <sheetData>
    <row r="1" spans="1:29" s="79" customFormat="1" ht="28.35" customHeight="1" thickBot="1" x14ac:dyDescent="0.45">
      <c r="A1" s="139" t="s">
        <v>101</v>
      </c>
      <c r="B1" s="128"/>
      <c r="C1" s="128"/>
      <c r="D1" s="128"/>
      <c r="E1" s="199" t="s">
        <v>102</v>
      </c>
      <c r="F1" s="129"/>
      <c r="G1" s="129"/>
      <c r="H1" s="129"/>
      <c r="I1" s="129"/>
      <c r="J1" s="277"/>
      <c r="K1" s="278"/>
      <c r="L1" s="128"/>
      <c r="M1" s="128"/>
      <c r="N1" s="130"/>
      <c r="O1" s="131"/>
      <c r="P1" s="132" t="s">
        <v>48</v>
      </c>
      <c r="Q1" s="131"/>
      <c r="R1" s="131"/>
      <c r="S1" s="131"/>
      <c r="T1" s="131"/>
      <c r="U1" s="131"/>
      <c r="V1" s="131"/>
      <c r="W1" s="131"/>
      <c r="X1" s="131"/>
      <c r="Y1" s="131"/>
      <c r="Z1" s="131"/>
      <c r="AA1" s="131"/>
      <c r="AB1" s="131"/>
      <c r="AC1" s="133"/>
    </row>
    <row r="2" spans="1:29" ht="21" customHeight="1" thickBot="1" x14ac:dyDescent="0.75">
      <c r="A2" s="144"/>
      <c r="B2" s="146"/>
      <c r="C2" s="77"/>
      <c r="D2" s="204"/>
      <c r="E2" s="279" t="s">
        <v>98</v>
      </c>
      <c r="F2" s="280"/>
      <c r="G2" s="280"/>
      <c r="H2" s="280"/>
      <c r="I2" s="280"/>
      <c r="J2" s="280"/>
      <c r="K2" s="281"/>
      <c r="L2" s="279" t="s">
        <v>103</v>
      </c>
      <c r="M2" s="280"/>
      <c r="N2" s="281"/>
    </row>
    <row r="3" spans="1:29" ht="84.95" customHeight="1" thickBot="1" x14ac:dyDescent="0.55000000000000004">
      <c r="A3" s="78" t="s">
        <v>96</v>
      </c>
      <c r="B3" s="149" t="s">
        <v>65</v>
      </c>
      <c r="C3" s="148"/>
      <c r="D3" s="205"/>
      <c r="E3" s="140" t="s">
        <v>1</v>
      </c>
      <c r="F3" s="141" t="s">
        <v>3</v>
      </c>
      <c r="G3" s="141" t="s">
        <v>4</v>
      </c>
      <c r="H3" s="141" t="s">
        <v>5</v>
      </c>
      <c r="I3" s="141" t="s">
        <v>6</v>
      </c>
      <c r="J3" s="168" t="s">
        <v>2</v>
      </c>
      <c r="K3" s="169" t="s">
        <v>96</v>
      </c>
      <c r="L3" s="171" t="s">
        <v>99</v>
      </c>
      <c r="M3" s="141" t="s">
        <v>26</v>
      </c>
      <c r="N3" s="169" t="s">
        <v>100</v>
      </c>
      <c r="O3" s="75"/>
      <c r="P3" s="74"/>
      <c r="Q3" s="75"/>
      <c r="R3" s="75"/>
      <c r="S3" s="74"/>
      <c r="T3" s="74"/>
      <c r="U3" s="75"/>
      <c r="V3" s="75"/>
      <c r="W3" s="75"/>
      <c r="X3" s="75"/>
      <c r="Y3" s="74"/>
      <c r="Z3" s="76"/>
      <c r="AA3" s="76"/>
      <c r="AB3" s="76"/>
      <c r="AC3" s="76"/>
    </row>
    <row r="4" spans="1:29" s="134" customFormat="1" ht="14.1" customHeight="1" x14ac:dyDescent="0.25">
      <c r="A4" s="209" t="str">
        <f>IF(Karakterskema!C10=0,"",Karakterskema!A10)</f>
        <v>M</v>
      </c>
      <c r="B4" s="209">
        <f>IF(Karakterskema!C10=0,"",Karakterskema!B10)</f>
        <v>1</v>
      </c>
      <c r="C4" s="210" t="str">
        <f>IF(Karakterskema!C10=0,"",Karakterskema!C10)</f>
        <v>Elev 1</v>
      </c>
      <c r="D4" s="211"/>
      <c r="E4" s="175"/>
      <c r="F4" s="176"/>
      <c r="G4" s="176"/>
      <c r="H4" s="176"/>
      <c r="I4" s="176"/>
      <c r="J4" s="177"/>
      <c r="K4" s="178"/>
      <c r="L4" s="197">
        <f t="shared" ref="L4:L33" si="0">SUM(E4:K4)</f>
        <v>0</v>
      </c>
      <c r="M4" s="196">
        <f>L4/7</f>
        <v>0</v>
      </c>
      <c r="N4" s="198">
        <f>M4</f>
        <v>0</v>
      </c>
      <c r="P4" s="135"/>
      <c r="T4" s="135"/>
      <c r="Y4" s="135"/>
      <c r="AC4" s="136"/>
    </row>
    <row r="5" spans="1:29" s="134" customFormat="1" ht="14.1" customHeight="1" x14ac:dyDescent="0.25">
      <c r="A5" s="145" t="str">
        <f>IF(Karakterskema!C11=0,"",Karakterskema!A11)</f>
        <v>F</v>
      </c>
      <c r="B5" s="147">
        <f>IF(Karakterskema!C11=0,"",Karakterskema!B11)</f>
        <v>2</v>
      </c>
      <c r="C5" s="150" t="str">
        <f>IF(Karakterskema!C11=0,"",Karakterskema!C11)</f>
        <v>Elev 2</v>
      </c>
      <c r="D5" s="206"/>
      <c r="E5" s="179"/>
      <c r="F5" s="180"/>
      <c r="G5" s="180"/>
      <c r="H5" s="180"/>
      <c r="I5" s="180"/>
      <c r="J5" s="181"/>
      <c r="K5" s="182"/>
      <c r="L5" s="197">
        <f t="shared" si="0"/>
        <v>0</v>
      </c>
      <c r="M5" s="196">
        <f t="shared" ref="M5:M33" si="1">L5/7</f>
        <v>0</v>
      </c>
      <c r="N5" s="198">
        <f t="shared" ref="N5:N33" si="2">M5</f>
        <v>0</v>
      </c>
      <c r="P5" s="135"/>
      <c r="T5" s="135"/>
      <c r="Y5" s="135"/>
      <c r="AC5" s="136"/>
    </row>
    <row r="6" spans="1:29" s="134" customFormat="1" ht="14.1" customHeight="1" x14ac:dyDescent="0.25">
      <c r="A6" s="145" t="str">
        <f>IF(Karakterskema!C12=0,"",Karakterskema!A12)</f>
        <v>E</v>
      </c>
      <c r="B6" s="147">
        <f>IF(Karakterskema!C12=0,"",Karakterskema!B12)</f>
        <v>3</v>
      </c>
      <c r="C6" s="150" t="str">
        <f>IF(Karakterskema!C12=0,"",Karakterskema!C12)</f>
        <v>Elev 3</v>
      </c>
      <c r="D6" s="206"/>
      <c r="E6" s="179"/>
      <c r="F6" s="183"/>
      <c r="G6" s="180"/>
      <c r="H6" s="180"/>
      <c r="I6" s="180"/>
      <c r="J6" s="181"/>
      <c r="K6" s="182"/>
      <c r="L6" s="197">
        <f t="shared" si="0"/>
        <v>0</v>
      </c>
      <c r="M6" s="196">
        <f t="shared" si="1"/>
        <v>0</v>
      </c>
      <c r="N6" s="198">
        <f t="shared" si="2"/>
        <v>0</v>
      </c>
      <c r="P6" s="135"/>
      <c r="T6" s="135"/>
      <c r="Y6" s="135"/>
      <c r="AC6" s="136"/>
    </row>
    <row r="7" spans="1:29" s="134" customFormat="1" ht="14.1" customHeight="1" x14ac:dyDescent="0.25">
      <c r="A7" s="145" t="str">
        <f>IF(Karakterskema!C13=0,"",Karakterskema!A13)</f>
        <v>R</v>
      </c>
      <c r="B7" s="147">
        <f>IF(Karakterskema!C13=0,"",Karakterskema!B13)</f>
        <v>4</v>
      </c>
      <c r="C7" s="150" t="str">
        <f>IF(Karakterskema!C13=0,"",Karakterskema!C13)</f>
        <v>Elev 4</v>
      </c>
      <c r="D7" s="206"/>
      <c r="E7" s="179"/>
      <c r="F7" s="183"/>
      <c r="G7" s="180"/>
      <c r="H7" s="180"/>
      <c r="I7" s="180"/>
      <c r="J7" s="181"/>
      <c r="K7" s="182"/>
      <c r="L7" s="197">
        <f t="shared" si="0"/>
        <v>0</v>
      </c>
      <c r="M7" s="196">
        <f t="shared" si="1"/>
        <v>0</v>
      </c>
      <c r="N7" s="198">
        <f t="shared" si="2"/>
        <v>0</v>
      </c>
      <c r="P7" s="135"/>
      <c r="T7" s="135"/>
      <c r="Y7" s="135"/>
      <c r="AC7" s="136"/>
    </row>
    <row r="8" spans="1:29" s="134" customFormat="1" ht="14.1" customHeight="1" x14ac:dyDescent="0.25">
      <c r="A8" s="145" t="str">
        <f>IF(Karakterskema!C14=0,"",Karakterskema!A14)</f>
        <v>T</v>
      </c>
      <c r="B8" s="147">
        <f>IF(Karakterskema!C14=0,"",Karakterskema!B14)</f>
        <v>5</v>
      </c>
      <c r="C8" s="150" t="str">
        <f>IF(Karakterskema!C14=0,"",Karakterskema!C14)</f>
        <v>Elev 5</v>
      </c>
      <c r="D8" s="206"/>
      <c r="E8" s="179"/>
      <c r="F8" s="183"/>
      <c r="G8" s="180"/>
      <c r="H8" s="180"/>
      <c r="I8" s="180"/>
      <c r="J8" s="181"/>
      <c r="K8" s="182"/>
      <c r="L8" s="197">
        <f t="shared" si="0"/>
        <v>0</v>
      </c>
      <c r="M8" s="196">
        <f t="shared" si="1"/>
        <v>0</v>
      </c>
      <c r="N8" s="198">
        <f t="shared" si="2"/>
        <v>0</v>
      </c>
      <c r="P8" s="135"/>
      <c r="T8" s="135"/>
      <c r="Y8" s="135"/>
      <c r="AC8" s="136"/>
    </row>
    <row r="9" spans="1:29" s="134" customFormat="1" ht="14.1" customHeight="1" x14ac:dyDescent="0.25">
      <c r="A9" s="145" t="str">
        <f>IF(Karakterskema!C15=0,"",Karakterskema!A15)</f>
        <v/>
      </c>
      <c r="B9" s="147" t="str">
        <f>IF(Karakterskema!C15=0,"",Karakterskema!B15)</f>
        <v/>
      </c>
      <c r="C9" s="150" t="str">
        <f>IF(Karakterskema!C15=0,"",Karakterskema!C15)</f>
        <v/>
      </c>
      <c r="D9" s="206"/>
      <c r="E9" s="179"/>
      <c r="F9" s="183"/>
      <c r="G9" s="180"/>
      <c r="H9" s="180"/>
      <c r="I9" s="180"/>
      <c r="J9" s="181"/>
      <c r="K9" s="182"/>
      <c r="L9" s="197">
        <f t="shared" si="0"/>
        <v>0</v>
      </c>
      <c r="M9" s="196">
        <f t="shared" si="1"/>
        <v>0</v>
      </c>
      <c r="N9" s="198">
        <f t="shared" si="2"/>
        <v>0</v>
      </c>
      <c r="P9" s="135"/>
      <c r="T9" s="135"/>
      <c r="Y9" s="135"/>
      <c r="AC9" s="136"/>
    </row>
    <row r="10" spans="1:29" s="134" customFormat="1" ht="14.1" customHeight="1" x14ac:dyDescent="0.25">
      <c r="A10" s="145" t="str">
        <f>IF(Karakterskema!C16=0,"",Karakterskema!A16)</f>
        <v/>
      </c>
      <c r="B10" s="147" t="str">
        <f>IF(Karakterskema!C16=0,"",Karakterskema!B16)</f>
        <v/>
      </c>
      <c r="C10" s="150" t="str">
        <f>IF(Karakterskema!C16=0,"",Karakterskema!C16)</f>
        <v/>
      </c>
      <c r="D10" s="206"/>
      <c r="E10" s="179"/>
      <c r="F10" s="183"/>
      <c r="G10" s="180"/>
      <c r="H10" s="180"/>
      <c r="I10" s="180"/>
      <c r="J10" s="181"/>
      <c r="K10" s="182"/>
      <c r="L10" s="197">
        <f t="shared" si="0"/>
        <v>0</v>
      </c>
      <c r="M10" s="196">
        <f t="shared" si="1"/>
        <v>0</v>
      </c>
      <c r="N10" s="198">
        <f t="shared" si="2"/>
        <v>0</v>
      </c>
      <c r="P10" s="135"/>
      <c r="T10" s="135"/>
      <c r="Y10" s="135"/>
      <c r="AC10" s="136"/>
    </row>
    <row r="11" spans="1:29" s="134" customFormat="1" ht="14.1" customHeight="1" x14ac:dyDescent="0.25">
      <c r="A11" s="145" t="str">
        <f>IF(Karakterskema!C17=0,"",Karakterskema!A17)</f>
        <v/>
      </c>
      <c r="B11" s="147" t="str">
        <f>IF(Karakterskema!C17=0,"",Karakterskema!B17)</f>
        <v/>
      </c>
      <c r="C11" s="150" t="str">
        <f>IF(Karakterskema!C17=0,"",Karakterskema!C17)</f>
        <v/>
      </c>
      <c r="D11" s="206"/>
      <c r="E11" s="179"/>
      <c r="F11" s="183"/>
      <c r="G11" s="180"/>
      <c r="H11" s="180"/>
      <c r="I11" s="180"/>
      <c r="J11" s="181"/>
      <c r="K11" s="182"/>
      <c r="L11" s="197">
        <f t="shared" si="0"/>
        <v>0</v>
      </c>
      <c r="M11" s="196">
        <f t="shared" si="1"/>
        <v>0</v>
      </c>
      <c r="N11" s="198">
        <f t="shared" si="2"/>
        <v>0</v>
      </c>
      <c r="P11" s="135"/>
      <c r="T11" s="135"/>
      <c r="Y11" s="135"/>
      <c r="AC11" s="136"/>
    </row>
    <row r="12" spans="1:29" s="134" customFormat="1" ht="14.1" customHeight="1" x14ac:dyDescent="0.25">
      <c r="A12" s="145" t="str">
        <f>IF(Karakterskema!C18=0,"",Karakterskema!A18)</f>
        <v/>
      </c>
      <c r="B12" s="147" t="str">
        <f>IF(Karakterskema!C18=0,"",Karakterskema!B18)</f>
        <v/>
      </c>
      <c r="C12" s="150" t="str">
        <f>IF(Karakterskema!C18=0,"",Karakterskema!C18)</f>
        <v/>
      </c>
      <c r="D12" s="206"/>
      <c r="E12" s="179"/>
      <c r="F12" s="183"/>
      <c r="G12" s="180"/>
      <c r="H12" s="180"/>
      <c r="I12" s="180"/>
      <c r="J12" s="181"/>
      <c r="K12" s="182"/>
      <c r="L12" s="197">
        <f t="shared" si="0"/>
        <v>0</v>
      </c>
      <c r="M12" s="196">
        <f t="shared" si="1"/>
        <v>0</v>
      </c>
      <c r="N12" s="198">
        <f t="shared" si="2"/>
        <v>0</v>
      </c>
    </row>
    <row r="13" spans="1:29" s="134" customFormat="1" ht="14.1" customHeight="1" x14ac:dyDescent="0.25">
      <c r="A13" s="145" t="str">
        <f>IF(Karakterskema!C19=0,"",Karakterskema!A19)</f>
        <v/>
      </c>
      <c r="B13" s="147" t="str">
        <f>IF(Karakterskema!C19=0,"",Karakterskema!B19)</f>
        <v/>
      </c>
      <c r="C13" s="150" t="str">
        <f>IF(Karakterskema!C19=0,"",Karakterskema!C19)</f>
        <v/>
      </c>
      <c r="D13" s="206"/>
      <c r="E13" s="179"/>
      <c r="F13" s="183"/>
      <c r="G13" s="180"/>
      <c r="H13" s="180"/>
      <c r="I13" s="180"/>
      <c r="J13" s="181"/>
      <c r="K13" s="182"/>
      <c r="L13" s="197">
        <f t="shared" si="0"/>
        <v>0</v>
      </c>
      <c r="M13" s="196">
        <f t="shared" si="1"/>
        <v>0</v>
      </c>
      <c r="N13" s="198">
        <f t="shared" si="2"/>
        <v>0</v>
      </c>
    </row>
    <row r="14" spans="1:29" s="134" customFormat="1" ht="14.1" customHeight="1" x14ac:dyDescent="0.25">
      <c r="A14" s="145" t="str">
        <f>IF(Karakterskema!C20=0,"",Karakterskema!A20)</f>
        <v/>
      </c>
      <c r="B14" s="147" t="str">
        <f>IF(Karakterskema!C20=0,"",Karakterskema!B20)</f>
        <v/>
      </c>
      <c r="C14" s="150" t="str">
        <f>IF(Karakterskema!C20=0,"",Karakterskema!C20)</f>
        <v/>
      </c>
      <c r="D14" s="206"/>
      <c r="E14" s="179"/>
      <c r="F14" s="183"/>
      <c r="G14" s="180"/>
      <c r="H14" s="180"/>
      <c r="I14" s="180"/>
      <c r="J14" s="181"/>
      <c r="K14" s="182"/>
      <c r="L14" s="197">
        <f t="shared" si="0"/>
        <v>0</v>
      </c>
      <c r="M14" s="196">
        <f t="shared" si="1"/>
        <v>0</v>
      </c>
      <c r="N14" s="198">
        <f t="shared" si="2"/>
        <v>0</v>
      </c>
    </row>
    <row r="15" spans="1:29" s="134" customFormat="1" ht="14.1" customHeight="1" x14ac:dyDescent="0.25">
      <c r="A15" s="145" t="str">
        <f>IF(Karakterskema!C21=0,"",Karakterskema!A21)</f>
        <v/>
      </c>
      <c r="B15" s="147" t="str">
        <f>IF(Karakterskema!C21=0,"",Karakterskema!B21)</f>
        <v/>
      </c>
      <c r="C15" s="150" t="str">
        <f>IF(Karakterskema!C21=0,"",Karakterskema!C21)</f>
        <v/>
      </c>
      <c r="D15" s="206"/>
      <c r="E15" s="179"/>
      <c r="F15" s="183"/>
      <c r="G15" s="180"/>
      <c r="H15" s="180"/>
      <c r="I15" s="180"/>
      <c r="J15" s="181"/>
      <c r="K15" s="182"/>
      <c r="L15" s="197">
        <f t="shared" si="0"/>
        <v>0</v>
      </c>
      <c r="M15" s="196">
        <f t="shared" si="1"/>
        <v>0</v>
      </c>
      <c r="N15" s="198">
        <f t="shared" si="2"/>
        <v>0</v>
      </c>
    </row>
    <row r="16" spans="1:29" s="134" customFormat="1" ht="14.1" customHeight="1" x14ac:dyDescent="0.25">
      <c r="A16" s="145" t="str">
        <f>IF(Karakterskema!C22=0,"",Karakterskema!A22)</f>
        <v/>
      </c>
      <c r="B16" s="147" t="str">
        <f>IF(Karakterskema!C22=0,"",Karakterskema!B22)</f>
        <v/>
      </c>
      <c r="C16" s="150" t="str">
        <f>IF(Karakterskema!C22=0,"",Karakterskema!C22)</f>
        <v/>
      </c>
      <c r="D16" s="206"/>
      <c r="E16" s="179"/>
      <c r="F16" s="183"/>
      <c r="G16" s="180"/>
      <c r="H16" s="180"/>
      <c r="I16" s="180"/>
      <c r="J16" s="181"/>
      <c r="K16" s="182"/>
      <c r="L16" s="197">
        <f t="shared" si="0"/>
        <v>0</v>
      </c>
      <c r="M16" s="196">
        <f t="shared" si="1"/>
        <v>0</v>
      </c>
      <c r="N16" s="198">
        <f t="shared" si="2"/>
        <v>0</v>
      </c>
    </row>
    <row r="17" spans="1:14" s="134" customFormat="1" ht="14.1" customHeight="1" x14ac:dyDescent="0.25">
      <c r="A17" s="145" t="str">
        <f>IF(Karakterskema!C23=0,"",Karakterskema!A23)</f>
        <v/>
      </c>
      <c r="B17" s="147" t="str">
        <f>IF(Karakterskema!C23=0,"",Karakterskema!B23)</f>
        <v/>
      </c>
      <c r="C17" s="150" t="str">
        <f>IF(Karakterskema!C23=0,"",Karakterskema!C23)</f>
        <v/>
      </c>
      <c r="D17" s="206"/>
      <c r="E17" s="179"/>
      <c r="F17" s="183"/>
      <c r="G17" s="180"/>
      <c r="H17" s="180"/>
      <c r="I17" s="180"/>
      <c r="J17" s="181"/>
      <c r="K17" s="182"/>
      <c r="L17" s="197">
        <f t="shared" si="0"/>
        <v>0</v>
      </c>
      <c r="M17" s="196">
        <f t="shared" si="1"/>
        <v>0</v>
      </c>
      <c r="N17" s="198">
        <f t="shared" si="2"/>
        <v>0</v>
      </c>
    </row>
    <row r="18" spans="1:14" s="134" customFormat="1" ht="14.1" customHeight="1" x14ac:dyDescent="0.25">
      <c r="A18" s="145" t="str">
        <f>IF(Karakterskema!C24=0,"",Karakterskema!A24)</f>
        <v/>
      </c>
      <c r="B18" s="147" t="str">
        <f>IF(Karakterskema!C24=0,"",Karakterskema!B24)</f>
        <v/>
      </c>
      <c r="C18" s="150" t="str">
        <f>IF(Karakterskema!C24=0,"",Karakterskema!C24)</f>
        <v/>
      </c>
      <c r="D18" s="206"/>
      <c r="E18" s="179"/>
      <c r="F18" s="183"/>
      <c r="G18" s="180"/>
      <c r="H18" s="180"/>
      <c r="I18" s="180"/>
      <c r="J18" s="181"/>
      <c r="K18" s="182"/>
      <c r="L18" s="197">
        <f t="shared" si="0"/>
        <v>0</v>
      </c>
      <c r="M18" s="196">
        <f t="shared" si="1"/>
        <v>0</v>
      </c>
      <c r="N18" s="198">
        <f t="shared" si="2"/>
        <v>0</v>
      </c>
    </row>
    <row r="19" spans="1:14" s="134" customFormat="1" ht="14.1" customHeight="1" x14ac:dyDescent="0.25">
      <c r="A19" s="172"/>
      <c r="B19" s="173"/>
      <c r="C19" s="174"/>
      <c r="D19" s="207"/>
      <c r="E19" s="184"/>
      <c r="F19" s="185"/>
      <c r="G19" s="180"/>
      <c r="H19" s="180"/>
      <c r="I19" s="180"/>
      <c r="J19" s="186"/>
      <c r="K19" s="187"/>
      <c r="L19" s="197">
        <f t="shared" si="0"/>
        <v>0</v>
      </c>
      <c r="M19" s="196">
        <f t="shared" si="1"/>
        <v>0</v>
      </c>
      <c r="N19" s="198">
        <f t="shared" si="2"/>
        <v>0</v>
      </c>
    </row>
    <row r="20" spans="1:14" s="134" customFormat="1" ht="14.1" customHeight="1" x14ac:dyDescent="0.25">
      <c r="A20" s="172"/>
      <c r="B20" s="173"/>
      <c r="C20" s="174"/>
      <c r="D20" s="207"/>
      <c r="E20" s="184"/>
      <c r="F20" s="185"/>
      <c r="G20" s="180"/>
      <c r="H20" s="180"/>
      <c r="I20" s="180"/>
      <c r="J20" s="186"/>
      <c r="K20" s="187"/>
      <c r="L20" s="197">
        <f t="shared" si="0"/>
        <v>0</v>
      </c>
      <c r="M20" s="196">
        <f t="shared" si="1"/>
        <v>0</v>
      </c>
      <c r="N20" s="198">
        <f t="shared" si="2"/>
        <v>0</v>
      </c>
    </row>
    <row r="21" spans="1:14" s="134" customFormat="1" ht="14.1" customHeight="1" x14ac:dyDescent="0.25">
      <c r="A21" s="172"/>
      <c r="B21" s="173"/>
      <c r="C21" s="174"/>
      <c r="D21" s="207"/>
      <c r="E21" s="184"/>
      <c r="F21" s="185"/>
      <c r="G21" s="180"/>
      <c r="H21" s="180"/>
      <c r="I21" s="180"/>
      <c r="J21" s="186"/>
      <c r="K21" s="187"/>
      <c r="L21" s="197">
        <f t="shared" si="0"/>
        <v>0</v>
      </c>
      <c r="M21" s="196">
        <f t="shared" si="1"/>
        <v>0</v>
      </c>
      <c r="N21" s="198">
        <f t="shared" si="2"/>
        <v>0</v>
      </c>
    </row>
    <row r="22" spans="1:14" s="134" customFormat="1" ht="14.1" customHeight="1" x14ac:dyDescent="0.25">
      <c r="A22" s="172"/>
      <c r="B22" s="173"/>
      <c r="C22" s="174"/>
      <c r="D22" s="207"/>
      <c r="E22" s="184"/>
      <c r="F22" s="185"/>
      <c r="G22" s="180"/>
      <c r="H22" s="180"/>
      <c r="I22" s="180"/>
      <c r="J22" s="186"/>
      <c r="K22" s="187"/>
      <c r="L22" s="197">
        <f t="shared" si="0"/>
        <v>0</v>
      </c>
      <c r="M22" s="196">
        <f t="shared" si="1"/>
        <v>0</v>
      </c>
      <c r="N22" s="198">
        <f t="shared" si="2"/>
        <v>0</v>
      </c>
    </row>
    <row r="23" spans="1:14" s="134" customFormat="1" ht="14.1" customHeight="1" x14ac:dyDescent="0.25">
      <c r="A23" s="172"/>
      <c r="B23" s="173"/>
      <c r="C23" s="174"/>
      <c r="D23" s="207"/>
      <c r="E23" s="184"/>
      <c r="F23" s="185"/>
      <c r="G23" s="180"/>
      <c r="H23" s="180"/>
      <c r="I23" s="180"/>
      <c r="J23" s="186"/>
      <c r="K23" s="187"/>
      <c r="L23" s="197">
        <f t="shared" si="0"/>
        <v>0</v>
      </c>
      <c r="M23" s="196">
        <f t="shared" si="1"/>
        <v>0</v>
      </c>
      <c r="N23" s="198">
        <f t="shared" si="2"/>
        <v>0</v>
      </c>
    </row>
    <row r="24" spans="1:14" s="134" customFormat="1" ht="14.1" customHeight="1" x14ac:dyDescent="0.25">
      <c r="A24" s="172"/>
      <c r="B24" s="173"/>
      <c r="C24" s="174"/>
      <c r="D24" s="207"/>
      <c r="E24" s="184"/>
      <c r="F24" s="185"/>
      <c r="G24" s="180"/>
      <c r="H24" s="180"/>
      <c r="I24" s="180"/>
      <c r="J24" s="186"/>
      <c r="K24" s="187"/>
      <c r="L24" s="197">
        <f t="shared" si="0"/>
        <v>0</v>
      </c>
      <c r="M24" s="196">
        <f t="shared" si="1"/>
        <v>0</v>
      </c>
      <c r="N24" s="198">
        <f t="shared" si="2"/>
        <v>0</v>
      </c>
    </row>
    <row r="25" spans="1:14" s="134" customFormat="1" ht="14.1" customHeight="1" x14ac:dyDescent="0.25">
      <c r="A25" s="172"/>
      <c r="B25" s="173"/>
      <c r="C25" s="174"/>
      <c r="D25" s="207"/>
      <c r="E25" s="184"/>
      <c r="F25" s="185"/>
      <c r="G25" s="180"/>
      <c r="H25" s="180"/>
      <c r="I25" s="180"/>
      <c r="J25" s="186"/>
      <c r="K25" s="187"/>
      <c r="L25" s="197">
        <f t="shared" si="0"/>
        <v>0</v>
      </c>
      <c r="M25" s="196">
        <f t="shared" si="1"/>
        <v>0</v>
      </c>
      <c r="N25" s="198">
        <f t="shared" si="2"/>
        <v>0</v>
      </c>
    </row>
    <row r="26" spans="1:14" s="134" customFormat="1" ht="14.1" customHeight="1" x14ac:dyDescent="0.25">
      <c r="A26" s="172"/>
      <c r="B26" s="173"/>
      <c r="C26" s="174"/>
      <c r="D26" s="207"/>
      <c r="E26" s="184"/>
      <c r="F26" s="185"/>
      <c r="G26" s="180"/>
      <c r="H26" s="180"/>
      <c r="I26" s="180"/>
      <c r="J26" s="186"/>
      <c r="K26" s="187"/>
      <c r="L26" s="197">
        <f t="shared" si="0"/>
        <v>0</v>
      </c>
      <c r="M26" s="196">
        <f t="shared" si="1"/>
        <v>0</v>
      </c>
      <c r="N26" s="198">
        <f t="shared" si="2"/>
        <v>0</v>
      </c>
    </row>
    <row r="27" spans="1:14" s="134" customFormat="1" ht="14.1" customHeight="1" x14ac:dyDescent="0.25">
      <c r="A27" s="172"/>
      <c r="B27" s="173"/>
      <c r="C27" s="174"/>
      <c r="D27" s="207"/>
      <c r="E27" s="184"/>
      <c r="F27" s="185"/>
      <c r="G27" s="180"/>
      <c r="H27" s="180"/>
      <c r="I27" s="180"/>
      <c r="J27" s="186"/>
      <c r="K27" s="187"/>
      <c r="L27" s="197">
        <f t="shared" si="0"/>
        <v>0</v>
      </c>
      <c r="M27" s="196">
        <f t="shared" si="1"/>
        <v>0</v>
      </c>
      <c r="N27" s="198">
        <f t="shared" si="2"/>
        <v>0</v>
      </c>
    </row>
    <row r="28" spans="1:14" s="134" customFormat="1" ht="14.1" customHeight="1" x14ac:dyDescent="0.25">
      <c r="A28" s="172"/>
      <c r="B28" s="173"/>
      <c r="C28" s="174"/>
      <c r="D28" s="207"/>
      <c r="E28" s="184"/>
      <c r="F28" s="185"/>
      <c r="G28" s="180"/>
      <c r="H28" s="180"/>
      <c r="I28" s="180"/>
      <c r="J28" s="186"/>
      <c r="K28" s="187"/>
      <c r="L28" s="197">
        <f t="shared" si="0"/>
        <v>0</v>
      </c>
      <c r="M28" s="196">
        <f t="shared" si="1"/>
        <v>0</v>
      </c>
      <c r="N28" s="198">
        <f t="shared" si="2"/>
        <v>0</v>
      </c>
    </row>
    <row r="29" spans="1:14" s="134" customFormat="1" ht="14.1" customHeight="1" x14ac:dyDescent="0.25">
      <c r="A29" s="172"/>
      <c r="B29" s="173"/>
      <c r="C29" s="174"/>
      <c r="D29" s="207"/>
      <c r="E29" s="184"/>
      <c r="F29" s="185"/>
      <c r="G29" s="180"/>
      <c r="H29" s="180"/>
      <c r="I29" s="180"/>
      <c r="J29" s="186"/>
      <c r="K29" s="187"/>
      <c r="L29" s="197">
        <f t="shared" si="0"/>
        <v>0</v>
      </c>
      <c r="M29" s="196">
        <f t="shared" si="1"/>
        <v>0</v>
      </c>
      <c r="N29" s="198">
        <f t="shared" si="2"/>
        <v>0</v>
      </c>
    </row>
    <row r="30" spans="1:14" s="134" customFormat="1" ht="14.1" customHeight="1" x14ac:dyDescent="0.25">
      <c r="A30" s="172"/>
      <c r="B30" s="173"/>
      <c r="C30" s="174"/>
      <c r="D30" s="207"/>
      <c r="E30" s="184"/>
      <c r="F30" s="185"/>
      <c r="G30" s="180"/>
      <c r="H30" s="180"/>
      <c r="I30" s="180"/>
      <c r="J30" s="186"/>
      <c r="K30" s="187"/>
      <c r="L30" s="197">
        <f t="shared" si="0"/>
        <v>0</v>
      </c>
      <c r="M30" s="196">
        <f t="shared" si="1"/>
        <v>0</v>
      </c>
      <c r="N30" s="198">
        <f t="shared" si="2"/>
        <v>0</v>
      </c>
    </row>
    <row r="31" spans="1:14" s="134" customFormat="1" ht="14.1" customHeight="1" x14ac:dyDescent="0.25">
      <c r="A31" s="172"/>
      <c r="B31" s="173"/>
      <c r="C31" s="174"/>
      <c r="D31" s="207"/>
      <c r="E31" s="184"/>
      <c r="F31" s="185"/>
      <c r="G31" s="180"/>
      <c r="H31" s="180"/>
      <c r="I31" s="180"/>
      <c r="J31" s="186"/>
      <c r="K31" s="187"/>
      <c r="L31" s="197">
        <f t="shared" si="0"/>
        <v>0</v>
      </c>
      <c r="M31" s="196">
        <f t="shared" si="1"/>
        <v>0</v>
      </c>
      <c r="N31" s="198">
        <f t="shared" si="2"/>
        <v>0</v>
      </c>
    </row>
    <row r="32" spans="1:14" s="134" customFormat="1" ht="14.1" customHeight="1" x14ac:dyDescent="0.25">
      <c r="A32" s="172"/>
      <c r="B32" s="173"/>
      <c r="C32" s="174"/>
      <c r="D32" s="207"/>
      <c r="E32" s="184"/>
      <c r="F32" s="185"/>
      <c r="G32" s="180"/>
      <c r="H32" s="180"/>
      <c r="I32" s="180"/>
      <c r="J32" s="186"/>
      <c r="K32" s="187"/>
      <c r="L32" s="197">
        <f t="shared" si="0"/>
        <v>0</v>
      </c>
      <c r="M32" s="196">
        <f t="shared" si="1"/>
        <v>0</v>
      </c>
      <c r="N32" s="198">
        <f t="shared" si="2"/>
        <v>0</v>
      </c>
    </row>
    <row r="33" spans="1:29" s="134" customFormat="1" ht="14.1" customHeight="1" thickBot="1" x14ac:dyDescent="0.3">
      <c r="A33" s="152" t="str">
        <f>IF(Karakterskema!C25=0,"",Karakterskema!A25)</f>
        <v/>
      </c>
      <c r="B33" s="153" t="str">
        <f>IF(Karakterskema!C25=0,"",Karakterskema!B25)</f>
        <v/>
      </c>
      <c r="C33" s="151" t="str">
        <f>IF(Karakterskema!C25=0,"",Karakterskema!C25)</f>
        <v/>
      </c>
      <c r="D33" s="208"/>
      <c r="E33" s="188"/>
      <c r="F33" s="189"/>
      <c r="G33" s="195"/>
      <c r="H33" s="189"/>
      <c r="I33" s="195"/>
      <c r="J33" s="190"/>
      <c r="K33" s="191"/>
      <c r="L33" s="197">
        <f t="shared" si="0"/>
        <v>0</v>
      </c>
      <c r="M33" s="196">
        <f t="shared" si="1"/>
        <v>0</v>
      </c>
      <c r="N33" s="198">
        <f t="shared" si="2"/>
        <v>0</v>
      </c>
    </row>
    <row r="34" spans="1:29" ht="18.399999999999999" customHeight="1" x14ac:dyDescent="0.3">
      <c r="A34" s="170"/>
      <c r="B34" s="137" t="s">
        <v>64</v>
      </c>
      <c r="C34" s="138">
        <f>Karakterskema!E3</f>
        <v>0</v>
      </c>
      <c r="D34" s="138"/>
      <c r="E34" s="137" t="s">
        <v>79</v>
      </c>
      <c r="F34" s="72"/>
      <c r="G34" s="192"/>
      <c r="H34" s="192"/>
      <c r="I34" s="192"/>
      <c r="J34" s="192"/>
      <c r="K34" s="192"/>
      <c r="L34" s="192"/>
      <c r="M34" s="192"/>
      <c r="N34" s="193"/>
    </row>
    <row r="35" spans="1:29" ht="18.399999999999999" customHeight="1" thickBot="1" x14ac:dyDescent="0.35">
      <c r="A35" s="170"/>
      <c r="B35" s="154" t="s">
        <v>64</v>
      </c>
      <c r="C35" s="155">
        <f>C34</f>
        <v>0</v>
      </c>
      <c r="D35" s="155"/>
      <c r="E35" s="154" t="s">
        <v>80</v>
      </c>
      <c r="F35" s="73"/>
      <c r="G35" s="194"/>
      <c r="H35" s="194"/>
      <c r="I35" s="194"/>
      <c r="J35" s="194"/>
      <c r="K35" s="194"/>
      <c r="L35" s="194"/>
      <c r="M35" s="194"/>
      <c r="N35" s="193"/>
    </row>
    <row r="36" spans="1:29" s="79" customFormat="1" ht="28.35" customHeight="1" thickBot="1" x14ac:dyDescent="0.45">
      <c r="A36" s="139" t="s">
        <v>66</v>
      </c>
      <c r="B36" s="128"/>
      <c r="C36" s="128"/>
      <c r="D36" s="128"/>
      <c r="E36" s="129"/>
      <c r="F36" s="129"/>
      <c r="G36" s="129"/>
      <c r="H36" s="129"/>
      <c r="I36" s="129"/>
      <c r="J36" s="277"/>
      <c r="K36" s="277"/>
      <c r="L36" s="128"/>
      <c r="M36" s="128"/>
      <c r="N36" s="130"/>
      <c r="O36" s="131"/>
      <c r="P36" s="132" t="s">
        <v>48</v>
      </c>
      <c r="Q36" s="131"/>
      <c r="R36" s="131"/>
      <c r="S36" s="131"/>
      <c r="T36" s="131"/>
      <c r="U36" s="131"/>
      <c r="V36" s="131"/>
      <c r="W36" s="131"/>
      <c r="X36" s="131"/>
      <c r="Y36" s="131"/>
      <c r="Z36" s="131"/>
      <c r="AA36" s="131"/>
      <c r="AB36" s="131"/>
      <c r="AC36" s="133"/>
    </row>
    <row r="37" spans="1:29" ht="21" customHeight="1" x14ac:dyDescent="0.25"/>
    <row r="38" spans="1:29" ht="84.95" customHeight="1" x14ac:dyDescent="0.25">
      <c r="A38" s="76"/>
      <c r="B38" s="76"/>
    </row>
    <row r="39" spans="1:29" s="134" customFormat="1" ht="18.399999999999999" customHeight="1" x14ac:dyDescent="0.25">
      <c r="B39" s="136"/>
    </row>
    <row r="40" spans="1:29" s="134" customFormat="1" ht="18.399999999999999" customHeight="1" x14ac:dyDescent="0.25">
      <c r="B40" s="136"/>
    </row>
    <row r="41" spans="1:29" s="134" customFormat="1" ht="18.399999999999999" customHeight="1" x14ac:dyDescent="0.25">
      <c r="B41" s="136"/>
    </row>
    <row r="42" spans="1:29" s="134" customFormat="1" ht="18.399999999999999" customHeight="1" x14ac:dyDescent="0.25">
      <c r="B42" s="136"/>
    </row>
    <row r="43" spans="1:29" s="134" customFormat="1" ht="18.399999999999999" customHeight="1" x14ac:dyDescent="0.25">
      <c r="B43" s="136"/>
    </row>
    <row r="44" spans="1:29" s="134" customFormat="1" ht="18.399999999999999" customHeight="1" x14ac:dyDescent="0.25">
      <c r="B44" s="136"/>
    </row>
    <row r="45" spans="1:29" s="134" customFormat="1" ht="18.399999999999999" customHeight="1" x14ac:dyDescent="0.25">
      <c r="B45" s="136"/>
    </row>
    <row r="46" spans="1:29" s="134" customFormat="1" ht="18.399999999999999" customHeight="1" x14ac:dyDescent="0.25">
      <c r="B46" s="136"/>
    </row>
    <row r="47" spans="1:29" s="134" customFormat="1" ht="18.399999999999999" customHeight="1" x14ac:dyDescent="0.25"/>
    <row r="48" spans="1:29" s="134" customFormat="1" ht="18.399999999999999" customHeight="1" x14ac:dyDescent="0.25"/>
    <row r="49" s="134" customFormat="1" ht="18.399999999999999" customHeight="1" x14ac:dyDescent="0.25"/>
    <row r="50" s="134" customFormat="1" ht="18.399999999999999" customHeight="1" x14ac:dyDescent="0.25"/>
    <row r="51" s="134" customFormat="1" ht="18.399999999999999" customHeight="1" x14ac:dyDescent="0.25"/>
    <row r="52" s="134" customFormat="1" ht="18.399999999999999" customHeight="1" x14ac:dyDescent="0.25"/>
    <row r="53" s="134" customFormat="1" ht="18.399999999999999" customHeight="1" x14ac:dyDescent="0.25"/>
    <row r="54" s="134" customFormat="1" ht="18.399999999999999" customHeight="1" x14ac:dyDescent="0.25"/>
    <row r="55" ht="18.399999999999999" customHeight="1" x14ac:dyDescent="0.25"/>
    <row r="56" ht="18.399999999999999" customHeight="1" x14ac:dyDescent="0.25"/>
    <row r="58" ht="19.5" customHeight="1" x14ac:dyDescent="0.25"/>
  </sheetData>
  <mergeCells count="4">
    <mergeCell ref="J1:K1"/>
    <mergeCell ref="J36:K36"/>
    <mergeCell ref="E2:K2"/>
    <mergeCell ref="L2:N2"/>
  </mergeCells>
  <hyperlinks>
    <hyperlink ref="P1" location="Karakterskema!A1" display="Karakterskema" xr:uid="{00000000-0004-0000-2100-000000000000}"/>
    <hyperlink ref="P36" location="Karakterskema!A1" display="Karakterskema" xr:uid="{00000000-0004-0000-2100-000001000000}"/>
  </hyperlinks>
  <pageMargins left="0.7" right="0.7" top="0.75" bottom="0.75" header="0.3" footer="0.3"/>
  <pageSetup paperSize="9" orientation="landscape" horizontalDpi="300" verticalDpi="300" r:id="rId1"/>
  <headerFooter>
    <oddFooter>&amp;L
Udprint:
&amp;T
&amp;D&amp;CUdarbejdet af 
ekl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74E1F1D19D44AAB98495BCCF0CC46" ma:contentTypeVersion="36" ma:contentTypeDescription="Create a new document." ma:contentTypeScope="" ma:versionID="f5008cfcea023186cc18939321b4689f">
  <xsd:schema xmlns:xsd="http://www.w3.org/2001/XMLSchema" xmlns:xs="http://www.w3.org/2001/XMLSchema" xmlns:p="http://schemas.microsoft.com/office/2006/metadata/properties" xmlns:ns1="http://schemas.microsoft.com/sharepoint/v3" xmlns:ns3="a22722e4-ab8a-4b65-85e0-cde7ddb98299" xmlns:ns4="7dd32220-3e98-45f8-8568-909a5ee35bd9" targetNamespace="http://schemas.microsoft.com/office/2006/metadata/properties" ma:root="true" ma:fieldsID="a41b7679d0bd23342c324f4484fbfc46" ns1:_="" ns3:_="" ns4:_="">
    <xsd:import namespace="http://schemas.microsoft.com/sharepoint/v3"/>
    <xsd:import namespace="a22722e4-ab8a-4b65-85e0-cde7ddb98299"/>
    <xsd:import namespace="7dd32220-3e98-45f8-8568-909a5ee35bd9"/>
    <xsd:element name="properties">
      <xsd:complexType>
        <xsd:sequence>
          <xsd:element name="documentManagement">
            <xsd:complexType>
              <xsd:all>
                <xsd:element ref="ns3:NotebookType" minOccurs="0"/>
                <xsd:element ref="ns3:FolderType" minOccurs="0"/>
                <xsd:element ref="ns3:Owner" minOccurs="0"/>
                <xsd:element ref="ns3:CultureName" minOccurs="0"/>
                <xsd:element ref="ns3:AppVersion" minOccurs="0"/>
                <xsd:element ref="ns3:Teachers" minOccurs="0"/>
                <xsd:element ref="ns3:Students" minOccurs="0"/>
                <xsd:element ref="ns3:Student_Group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4:SharedWithUsers" minOccurs="0"/>
                <xsd:element ref="ns3:DefaultSectionNames" minOccurs="0"/>
                <xsd:element ref="ns3:Templates" minOccurs="0"/>
                <xsd:element ref="ns3:Self_Registration_Enabled0"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AutoKeyPoints" minOccurs="0"/>
                <xsd:element ref="ns3:MediaServiceKeyPoints"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5" nillable="true" ma:displayName="Unified Compliance Policy Properties" ma:hidden="true" ma:internalName="_ip_UnifiedCompliancePolicyProperties">
      <xsd:simpleType>
        <xsd:restriction base="dms:Note"/>
      </xsd:simpleType>
    </xsd:element>
    <xsd:element name="_ip_UnifiedCompliancePolicyUIAction" ma:index="3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2722e4-ab8a-4b65-85e0-cde7ddb98299"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Owner" ma:index="10"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ultureName" ma:index="11" nillable="true" ma:displayName="Culture Name" ma:internalName="CultureName">
      <xsd:simpleType>
        <xsd:restriction base="dms:Text"/>
      </xsd:simpleType>
    </xsd:element>
    <xsd:element name="AppVersion" ma:index="12" nillable="true" ma:displayName="App Version" ma:internalName="AppVersion">
      <xsd:simpleType>
        <xsd:restriction base="dms:Text"/>
      </xsd:simpleType>
    </xsd:element>
    <xsd:element name="Teachers" ma:index="13"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4"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5"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vited_Teachers" ma:index="16" nillable="true" ma:displayName="Invited Teachers" ma:internalName="Invited_Teachers">
      <xsd:simpleType>
        <xsd:restriction base="dms:Note">
          <xsd:maxLength value="255"/>
        </xsd:restriction>
      </xsd:simpleType>
    </xsd:element>
    <xsd:element name="Invited_Students" ma:index="17" nillable="true" ma:displayName="Invited Students" ma:internalName="Invited_Students">
      <xsd:simpleType>
        <xsd:restriction base="dms:Note">
          <xsd:maxLength value="255"/>
        </xsd:restriction>
      </xsd:simpleType>
    </xsd:element>
    <xsd:element name="Self_Registration_Enabled" ma:index="18" nillable="true" ma:displayName="Self_Registration_Enabled" ma:internalName="Self_Registration_Enabled">
      <xsd:simpleType>
        <xsd:restriction base="dms:Boolean"/>
      </xsd:simpleType>
    </xsd:element>
    <xsd:element name="Has_Teacher_Only_SectionGroup" ma:index="19" nillable="true" ma:displayName="Has Teacher Only SectionGroup" ma:internalName="Has_Teacher_Only_SectionGroup">
      <xsd:simpleType>
        <xsd:restriction base="dms:Boolean"/>
      </xsd:simpleType>
    </xsd:element>
    <xsd:element name="Is_Collaboration_Space_Locked" ma:index="20" nillable="true" ma:displayName="Is Collaboration Space Locked" ma:internalName="Is_Collaboration_Space_Locked">
      <xsd:simpleType>
        <xsd:restriction base="dms:Boolean"/>
      </xsd:simpleType>
    </xsd:element>
    <xsd:element name="DefaultSectionNames" ma:index="22" nillable="true" ma:displayName="Default Section Names" ma:internalName="DefaultSectionNames">
      <xsd:simpleType>
        <xsd:restriction base="dms:Note">
          <xsd:maxLength value="255"/>
        </xsd:restriction>
      </xsd:simpleType>
    </xsd:element>
    <xsd:element name="Templates" ma:index="23" nillable="true" ma:displayName="Templates" ma:internalName="Templates">
      <xsd:simpleType>
        <xsd:restriction base="dms:Note">
          <xsd:maxLength value="255"/>
        </xsd:restriction>
      </xsd:simpleType>
    </xsd:element>
    <xsd:element name="Self_Registration_Enabled0" ma:index="24" nillable="true" ma:displayName="Self Registration Enabled" ma:internalName="Self_Registration_Enabled0">
      <xsd:simpleType>
        <xsd:restriction base="dms:Boolea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ternalName="MediaServiceDateTaken" ma:readOnly="true">
      <xsd:simpleType>
        <xsd:restriction base="dms:Text"/>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Location" ma:index="32" nillable="true" ma:displayName="Location" ma:internalName="MediaServiceLocation"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LengthInSeconds" ma:index="39" nillable="true" ma:displayName="Length (seconds)"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_activity" ma:index="41" nillable="true" ma:displayName="_activity" ma:hidden="true" ma:internalName="_activity">
      <xsd:simpleType>
        <xsd:restriction base="dms:Note"/>
      </xsd:simpleType>
    </xsd:element>
    <xsd:element name="MediaServiceObjectDetectorVersions" ma:index="42" nillable="true" ma:displayName="MediaServiceObjectDetectorVersions" ma:description="" ma:hidden="true" ma:indexed="true" ma:internalName="MediaServiceObjectDetectorVersions" ma:readOnly="true">
      <xsd:simpleType>
        <xsd:restriction base="dms:Text"/>
      </xsd:simpleType>
    </xsd:element>
    <xsd:element name="MediaServiceSystemTags" ma:index="4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d32220-3e98-45f8-8568-909a5ee35bd9" elementFormDefault="qualified">
    <xsd:import namespace="http://schemas.microsoft.com/office/2006/documentManagement/types"/>
    <xsd:import namespace="http://schemas.microsoft.com/office/infopath/2007/PartnerControls"/>
    <xsd:element name="SharedWithUsers" ma:index="2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description="" ma:internalName="SharedWithDetails" ma:readOnly="true">
      <xsd:simpleType>
        <xsd:restriction base="dms:Note">
          <xsd:maxLength value="255"/>
        </xsd:restriction>
      </xsd:simpleType>
    </xsd:element>
    <xsd:element name="SharingHintHash" ma:index="26"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a22722e4-ab8a-4b65-85e0-cde7ddb98299" xsi:nil="true"/>
    <Owner xmlns="a22722e4-ab8a-4b65-85e0-cde7ddb98299">
      <UserInfo>
        <DisplayName/>
        <AccountId xsi:nil="true"/>
        <AccountType/>
      </UserInfo>
    </Owner>
    <CultureName xmlns="a22722e4-ab8a-4b65-85e0-cde7ddb98299" xsi:nil="true"/>
    <Students xmlns="a22722e4-ab8a-4b65-85e0-cde7ddb98299">
      <UserInfo>
        <DisplayName/>
        <AccountId xsi:nil="true"/>
        <AccountType/>
      </UserInfo>
    </Students>
    <Is_Collaboration_Space_Locked xmlns="a22722e4-ab8a-4b65-85e0-cde7ddb98299" xsi:nil="true"/>
    <DefaultSectionNames xmlns="a22722e4-ab8a-4b65-85e0-cde7ddb98299" xsi:nil="true"/>
    <NotebookType xmlns="a22722e4-ab8a-4b65-85e0-cde7ddb98299" xsi:nil="true"/>
    <FolderType xmlns="a22722e4-ab8a-4b65-85e0-cde7ddb98299" xsi:nil="true"/>
    <Has_Teacher_Only_SectionGroup xmlns="a22722e4-ab8a-4b65-85e0-cde7ddb98299" xsi:nil="true"/>
    <Teachers xmlns="a22722e4-ab8a-4b65-85e0-cde7ddb98299">
      <UserInfo>
        <DisplayName/>
        <AccountId xsi:nil="true"/>
        <AccountType/>
      </UserInfo>
    </Teachers>
    <AppVersion xmlns="a22722e4-ab8a-4b65-85e0-cde7ddb98299" xsi:nil="true"/>
    <Invited_Students xmlns="a22722e4-ab8a-4b65-85e0-cde7ddb98299" xsi:nil="true"/>
    <Self_Registration_Enabled xmlns="a22722e4-ab8a-4b65-85e0-cde7ddb98299" xsi:nil="true"/>
    <Invited_Teachers xmlns="a22722e4-ab8a-4b65-85e0-cde7ddb98299" xsi:nil="true"/>
    <Student_Groups xmlns="a22722e4-ab8a-4b65-85e0-cde7ddb98299">
      <UserInfo>
        <DisplayName/>
        <AccountId xsi:nil="true"/>
        <AccountType/>
      </UserInfo>
    </Student_Groups>
    <Templates xmlns="a22722e4-ab8a-4b65-85e0-cde7ddb98299" xsi:nil="true"/>
    <Self_Registration_Enabled0 xmlns="a22722e4-ab8a-4b65-85e0-cde7ddb98299" xsi:nil="true"/>
  </documentManagement>
</p:properties>
</file>

<file path=customXml/itemProps1.xml><?xml version="1.0" encoding="utf-8"?>
<ds:datastoreItem xmlns:ds="http://schemas.openxmlformats.org/officeDocument/2006/customXml" ds:itemID="{1000FE54-46E4-4A52-8C4D-CC15C0F57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22722e4-ab8a-4b65-85e0-cde7ddb98299"/>
    <ds:schemaRef ds:uri="7dd32220-3e98-45f8-8568-909a5ee35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932925-1509-4B00-9C31-50C9005CA64D}">
  <ds:schemaRefs>
    <ds:schemaRef ds:uri="http://schemas.microsoft.com/sharepoint/v3/contenttype/forms"/>
  </ds:schemaRefs>
</ds:datastoreItem>
</file>

<file path=customXml/itemProps3.xml><?xml version="1.0" encoding="utf-8"?>
<ds:datastoreItem xmlns:ds="http://schemas.openxmlformats.org/officeDocument/2006/customXml" ds:itemID="{EBDE6B62-2B8A-4349-BC9E-923685A60A35}">
  <ds:schemaRefs>
    <ds:schemaRef ds:uri="7dd32220-3e98-45f8-8568-909a5ee35bd9"/>
    <ds:schemaRef ds:uri="http://purl.org/dc/terms/"/>
    <ds:schemaRef ds:uri="http://www.w3.org/XML/1998/namespace"/>
    <ds:schemaRef ds:uri="a22722e4-ab8a-4b65-85e0-cde7ddb98299"/>
    <ds:schemaRef ds:uri="http://schemas.microsoft.com/office/2006/documentManagement/types"/>
    <ds:schemaRef ds:uri="http://purl.org/dc/dcmitype/"/>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34</vt:i4>
      </vt:variant>
      <vt:variant>
        <vt:lpstr>Navngivne områder</vt:lpstr>
      </vt:variant>
      <vt:variant>
        <vt:i4>3</vt:i4>
      </vt:variant>
    </vt:vector>
  </HeadingPairs>
  <TitlesOfParts>
    <vt:vector size="37" baseType="lpstr">
      <vt:lpstr>Karakterskema</vt:lpstr>
      <vt:lpstr>Elev nr. 1</vt:lpstr>
      <vt:lpstr>Elev nr. 2</vt:lpstr>
      <vt:lpstr>Elev nr. 3</vt:lpstr>
      <vt:lpstr>Elev nr. 4</vt:lpstr>
      <vt:lpstr>Elev nr. 5</vt:lpstr>
      <vt:lpstr>Elev nr. 6</vt:lpstr>
      <vt:lpstr>Elev nr. 7</vt:lpstr>
      <vt:lpstr>Elev nr. 8</vt:lpstr>
      <vt:lpstr>Elev nr. 9</vt:lpstr>
      <vt:lpstr>Elev nr. 10</vt:lpstr>
      <vt:lpstr>Elev nr. 11</vt:lpstr>
      <vt:lpstr>Elev nr. 12</vt:lpstr>
      <vt:lpstr>Elev nr. 13</vt:lpstr>
      <vt:lpstr>Elev nr. 14</vt:lpstr>
      <vt:lpstr>Elev nr. 15</vt:lpstr>
      <vt:lpstr>Elev nr. 16</vt:lpstr>
      <vt:lpstr>Elev nr. 17</vt:lpstr>
      <vt:lpstr>Elev nr. 18</vt:lpstr>
      <vt:lpstr>Elev nr. 19</vt:lpstr>
      <vt:lpstr>Elev nr. 20</vt:lpstr>
      <vt:lpstr>Elev nr. 21</vt:lpstr>
      <vt:lpstr>Elev nr. 22</vt:lpstr>
      <vt:lpstr>Elev nr. 23</vt:lpstr>
      <vt:lpstr>Elev nr. 24</vt:lpstr>
      <vt:lpstr>Elev nr. 25</vt:lpstr>
      <vt:lpstr>Elev nr. 26</vt:lpstr>
      <vt:lpstr>Elev nr. 27</vt:lpstr>
      <vt:lpstr>Elev nr. 28</vt:lpstr>
      <vt:lpstr>Elev nr. 29</vt:lpstr>
      <vt:lpstr>Elev nr. 30</vt:lpstr>
      <vt:lpstr>Elev nr. 31</vt:lpstr>
      <vt:lpstr>Elev nr. 32</vt:lpstr>
      <vt:lpstr>Evaluering</vt:lpstr>
      <vt:lpstr>'Elev nr. 1'!Udskriftsområde</vt:lpstr>
      <vt:lpstr>Evaluering!Udskriftsområde</vt:lpstr>
      <vt:lpstr>Karakterskema!Udskriftsområde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frsi@techcollege.dk</dc:creator>
  <cp:lastModifiedBy>Erik Klejnstrup (EKL - Underviser - VJ - LMH)</cp:lastModifiedBy>
  <cp:lastPrinted>2022-11-23T18:28:57Z</cp:lastPrinted>
  <dcterms:created xsi:type="dcterms:W3CDTF">2014-08-20T19:18:40Z</dcterms:created>
  <dcterms:modified xsi:type="dcterms:W3CDTF">2025-12-16T10:06:13Z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0x010100C1174E1F1D19D44AAB98495BCCF0CC46</vt:lpwstr>
  </property>
</Properties>
</file>