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showInkAnnotation="0" defaultThemeVersion="124226"/>
  <mc:AlternateContent xmlns:mc="http://schemas.openxmlformats.org/markup-compatibility/2006">
    <mc:Choice Requires="x15">
      <x15ac:absPath xmlns:x15ac="http://schemas.microsoft.com/office/spreadsheetml/2010/11/ac" url="C:\Users\frsi\Documents\Construction College\Ny mureruddannelse\Ny Uddannelse\Mureruddannelsen Ver 9\Pia\"/>
    </mc:Choice>
  </mc:AlternateContent>
  <xr:revisionPtr revIDLastSave="0" documentId="13_ncr:1_{CD50A59A-96DC-4A4F-8354-06E5A975E7D7}" xr6:coauthVersionLast="47" xr6:coauthVersionMax="47" xr10:uidLastSave="{00000000-0000-0000-0000-000000000000}"/>
  <bookViews>
    <workbookView xWindow="-108" yWindow="-108" windowWidth="23256" windowHeight="12576" xr2:uid="{00000000-000D-0000-FFFF-FFFF00000000}"/>
  </bookViews>
  <sheets>
    <sheet name="Karakterskema" sheetId="5" r:id="rId1"/>
    <sheet name="Elev nr. 1" sheetId="3" r:id="rId2"/>
    <sheet name="Elev nr. 2" sheetId="4" r:id="rId3"/>
    <sheet name="Elev nr. 3" sheetId="6" r:id="rId4"/>
    <sheet name="Elev nr. 4" sheetId="7" r:id="rId5"/>
    <sheet name="Elev nr. 5" sheetId="8" r:id="rId6"/>
    <sheet name="Elev nr. 6" sheetId="9" r:id="rId7"/>
    <sheet name="Elev nr. 7" sheetId="10" r:id="rId8"/>
    <sheet name="Elev nr. 8" sheetId="11" r:id="rId9"/>
    <sheet name="Elev nr. 9" sheetId="12" r:id="rId10"/>
    <sheet name="Elev nr. 10" sheetId="13" r:id="rId11"/>
    <sheet name="Elev nr. 11" sheetId="14" r:id="rId12"/>
    <sheet name="Elev nr. 12" sheetId="15" r:id="rId13"/>
    <sheet name="Elev nr. 13" sheetId="16" r:id="rId14"/>
    <sheet name="Elev nr. 14" sheetId="17" r:id="rId15"/>
    <sheet name="Elev nr. 15" sheetId="19" r:id="rId16"/>
    <sheet name="Elev nr. 16" sheetId="20" r:id="rId17"/>
    <sheet name="Elev nr. 17" sheetId="21" r:id="rId18"/>
    <sheet name="Elev nr. 18" sheetId="22" r:id="rId19"/>
    <sheet name="Elev nr. 19" sheetId="23" r:id="rId20"/>
    <sheet name="Elev nr. 20" sheetId="24" r:id="rId21"/>
    <sheet name="Elev nr. 21" sheetId="25" r:id="rId22"/>
    <sheet name="Elev nr. 22" sheetId="26" r:id="rId23"/>
    <sheet name="Elev nr. 23" sheetId="27" r:id="rId24"/>
    <sheet name="Elev nr. 24" sheetId="28" r:id="rId25"/>
    <sheet name="Elev nr. 25" sheetId="29" r:id="rId26"/>
    <sheet name="Elev nr. 26" sheetId="30" r:id="rId27"/>
    <sheet name="Elev nr. 27" sheetId="31" r:id="rId28"/>
    <sheet name="Elev nr. 28" sheetId="32" r:id="rId29"/>
    <sheet name="Elev nr. 29" sheetId="33" r:id="rId30"/>
    <sheet name="Elev nr. 30" sheetId="34" r:id="rId31"/>
    <sheet name="Elev nr. 31" sheetId="40" r:id="rId32"/>
    <sheet name="Elev nr. 32" sheetId="39" r:id="rId33"/>
    <sheet name="Evaluering" sheetId="41" r:id="rId34"/>
  </sheets>
  <definedNames>
    <definedName name="_xlnm.Print_Area" localSheetId="1">'Elev nr. 1'!$A$1:$J$36</definedName>
    <definedName name="_xlnm.Print_Area" localSheetId="33">Evaluering!$A$1:$O$42</definedName>
    <definedName name="_xlnm.Print_Area" localSheetId="0">Karakterskema!$A$1:$H$41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39" l="1"/>
  <c r="C7" i="39"/>
  <c r="D7" i="40"/>
  <c r="C7" i="40"/>
  <c r="D7" i="34"/>
  <c r="C7" i="34"/>
  <c r="D7" i="33"/>
  <c r="C7" i="33"/>
  <c r="D7" i="32"/>
  <c r="C7" i="32"/>
  <c r="D7" i="31"/>
  <c r="C7" i="31"/>
  <c r="D7" i="30"/>
  <c r="C7" i="30"/>
  <c r="D7" i="29"/>
  <c r="C7" i="29"/>
  <c r="D7" i="28"/>
  <c r="C7" i="28"/>
  <c r="D7" i="27"/>
  <c r="C7" i="27"/>
  <c r="D7" i="26"/>
  <c r="C7" i="26"/>
  <c r="D7" i="25"/>
  <c r="C7" i="25"/>
  <c r="D7" i="24"/>
  <c r="C7" i="24"/>
  <c r="D7" i="23"/>
  <c r="C7" i="23"/>
  <c r="D7" i="22"/>
  <c r="C7" i="22"/>
  <c r="D7" i="21"/>
  <c r="C7" i="21"/>
  <c r="D7" i="20"/>
  <c r="C7" i="20"/>
  <c r="D7" i="19"/>
  <c r="C7" i="19"/>
  <c r="D7" i="17"/>
  <c r="C7" i="17"/>
  <c r="D7" i="16"/>
  <c r="C7" i="16"/>
  <c r="D7" i="15"/>
  <c r="C7" i="15"/>
  <c r="D7" i="14"/>
  <c r="C7" i="14"/>
  <c r="D7" i="13"/>
  <c r="C7" i="13"/>
  <c r="D7" i="12"/>
  <c r="C7" i="12"/>
  <c r="D7" i="11"/>
  <c r="C7" i="11"/>
  <c r="D7" i="10"/>
  <c r="C7" i="10"/>
  <c r="D7" i="9"/>
  <c r="C7" i="9"/>
  <c r="D7" i="8"/>
  <c r="C7" i="8"/>
  <c r="D7" i="7"/>
  <c r="C7" i="7"/>
  <c r="D7" i="4"/>
  <c r="C7" i="4"/>
  <c r="D8" i="4"/>
  <c r="D6" i="4"/>
  <c r="C17" i="6"/>
  <c r="C18" i="6" s="1"/>
  <c r="C19" i="6" s="1"/>
  <c r="E4" i="8"/>
  <c r="E4" i="7"/>
  <c r="E4" i="6"/>
  <c r="E4" i="4"/>
  <c r="E4" i="3"/>
  <c r="D6" i="3" l="1"/>
  <c r="D7" i="3" s="1"/>
  <c r="C6" i="3"/>
  <c r="C7" i="3" s="1"/>
  <c r="A26" i="41"/>
  <c r="A27" i="41"/>
  <c r="A28" i="41"/>
  <c r="A29" i="41"/>
  <c r="A30" i="41"/>
  <c r="A31" i="41"/>
  <c r="A32" i="41"/>
  <c r="A33" i="41"/>
  <c r="A34" i="41"/>
  <c r="A35" i="41"/>
  <c r="A36" i="41"/>
  <c r="A37" i="41"/>
  <c r="A38" i="41"/>
  <c r="A39" i="41"/>
  <c r="A40" i="41"/>
  <c r="A25" i="41"/>
  <c r="A4" i="41"/>
  <c r="A19" i="41"/>
  <c r="A6" i="41"/>
  <c r="A7" i="41"/>
  <c r="A8" i="41"/>
  <c r="A9" i="41"/>
  <c r="A10" i="41"/>
  <c r="A11" i="41"/>
  <c r="A12" i="41"/>
  <c r="A13" i="41"/>
  <c r="A14" i="41"/>
  <c r="A15" i="41"/>
  <c r="A16" i="41"/>
  <c r="A17" i="41"/>
  <c r="A18" i="41"/>
  <c r="A5" i="41"/>
  <c r="B4" i="41"/>
  <c r="B26" i="41"/>
  <c r="C26" i="41"/>
  <c r="B27" i="41"/>
  <c r="C27" i="41"/>
  <c r="B28" i="41"/>
  <c r="C28" i="41"/>
  <c r="B29" i="41"/>
  <c r="C29" i="41"/>
  <c r="B30" i="41"/>
  <c r="C30" i="41"/>
  <c r="B31" i="41"/>
  <c r="C31" i="41"/>
  <c r="B32" i="41"/>
  <c r="C32" i="41"/>
  <c r="B33" i="41"/>
  <c r="C33" i="41"/>
  <c r="B34" i="41"/>
  <c r="C34" i="41"/>
  <c r="B35" i="41"/>
  <c r="C35" i="41"/>
  <c r="B36" i="41"/>
  <c r="C36" i="41"/>
  <c r="B37" i="41"/>
  <c r="C37" i="41"/>
  <c r="B38" i="41"/>
  <c r="C38" i="41"/>
  <c r="B39" i="41"/>
  <c r="C39" i="41"/>
  <c r="B40" i="41"/>
  <c r="C40" i="41"/>
  <c r="C25" i="41"/>
  <c r="B25" i="41"/>
  <c r="B18" i="41"/>
  <c r="C18" i="41"/>
  <c r="B19" i="41"/>
  <c r="C19" i="41"/>
  <c r="C5" i="41"/>
  <c r="C6" i="41"/>
  <c r="C7" i="41"/>
  <c r="C8" i="41"/>
  <c r="C9" i="41"/>
  <c r="C10" i="41"/>
  <c r="C11" i="41"/>
  <c r="C12" i="41"/>
  <c r="C13" i="41"/>
  <c r="C14" i="41"/>
  <c r="C15" i="41"/>
  <c r="C16" i="41"/>
  <c r="C17" i="41"/>
  <c r="C4" i="41"/>
  <c r="C20" i="41"/>
  <c r="C21" i="41" s="1"/>
  <c r="C41" i="41" l="1"/>
  <c r="C42" i="41" s="1"/>
  <c r="B1" i="39"/>
  <c r="E4" i="39" s="1"/>
  <c r="B1" i="40"/>
  <c r="E4" i="40" s="1"/>
  <c r="B1" i="34"/>
  <c r="E4" i="34" s="1"/>
  <c r="B1" i="33"/>
  <c r="E4" i="33" s="1"/>
  <c r="B1" i="32"/>
  <c r="E4" i="32" s="1"/>
  <c r="B1" i="31"/>
  <c r="E4" i="31" s="1"/>
  <c r="B1" i="30"/>
  <c r="E4" i="30" s="1"/>
  <c r="B1" i="29"/>
  <c r="E4" i="29" s="1"/>
  <c r="B1" i="28"/>
  <c r="E4" i="28" s="1"/>
  <c r="B1" i="27"/>
  <c r="E4" i="27" s="1"/>
  <c r="B1" i="26"/>
  <c r="E4" i="26" s="1"/>
  <c r="B1" i="25"/>
  <c r="E4" i="25" s="1"/>
  <c r="B1" i="24"/>
  <c r="E4" i="24" s="1"/>
  <c r="B1" i="23"/>
  <c r="E4" i="23" s="1"/>
  <c r="B1" i="22"/>
  <c r="E4" i="22" s="1"/>
  <c r="B1" i="21"/>
  <c r="E4" i="21" s="1"/>
  <c r="B1" i="20"/>
  <c r="E4" i="20" s="1"/>
  <c r="B1" i="19"/>
  <c r="E4" i="19" s="1"/>
  <c r="B1" i="17"/>
  <c r="E4" i="17" s="1"/>
  <c r="B1" i="16"/>
  <c r="E4" i="16" s="1"/>
  <c r="B1" i="15"/>
  <c r="E4" i="15" s="1"/>
  <c r="B1" i="14"/>
  <c r="E4" i="14" s="1"/>
  <c r="B1" i="13"/>
  <c r="E4" i="13" s="1"/>
  <c r="B1" i="12"/>
  <c r="E4" i="12" s="1"/>
  <c r="B1" i="11"/>
  <c r="E4" i="11" s="1"/>
  <c r="B1" i="10"/>
  <c r="E4" i="10" s="1"/>
  <c r="B1" i="9"/>
  <c r="E4" i="9" s="1"/>
  <c r="B1" i="8"/>
  <c r="C6" i="8" s="1"/>
  <c r="C8" i="8" s="1"/>
  <c r="B1" i="7"/>
  <c r="B1" i="6"/>
  <c r="C6" i="6" s="1"/>
  <c r="B1" i="4"/>
  <c r="B1" i="3"/>
  <c r="C8" i="3" s="1"/>
  <c r="H1" i="40"/>
  <c r="H1" i="39"/>
  <c r="C7" i="6" l="1"/>
  <c r="C8" i="6" s="1"/>
  <c r="C17" i="16"/>
  <c r="D6" i="21"/>
  <c r="D6" i="25"/>
  <c r="D6" i="29"/>
  <c r="D6" i="22"/>
  <c r="D17" i="30"/>
  <c r="D17" i="23"/>
  <c r="D6" i="31"/>
  <c r="A22" i="40"/>
  <c r="C17" i="17"/>
  <c r="C18" i="17" s="1"/>
  <c r="C19" i="17" s="1"/>
  <c r="C6" i="13"/>
  <c r="E1" i="12"/>
  <c r="C6" i="9"/>
  <c r="E1" i="29"/>
  <c r="C6" i="12"/>
  <c r="C6" i="16"/>
  <c r="C6" i="17"/>
  <c r="C8" i="17" s="1"/>
  <c r="E1" i="6"/>
  <c r="C17" i="13"/>
  <c r="C18" i="13" s="1"/>
  <c r="C19" i="13" s="1"/>
  <c r="E1" i="25"/>
  <c r="E1" i="10"/>
  <c r="C6" i="19"/>
  <c r="C6" i="14"/>
  <c r="C8" i="14" s="1"/>
  <c r="D6" i="23"/>
  <c r="D8" i="23" s="1"/>
  <c r="E1" i="19"/>
  <c r="E1" i="33"/>
  <c r="C6" i="10"/>
  <c r="C8" i="10" s="1"/>
  <c r="C17" i="12"/>
  <c r="C18" i="12" s="1"/>
  <c r="C19" i="12" s="1"/>
  <c r="E1" i="21"/>
  <c r="D17" i="21"/>
  <c r="D17" i="7"/>
  <c r="D18" i="7" s="1"/>
  <c r="D19" i="7" s="1"/>
  <c r="D6" i="7"/>
  <c r="D8" i="7" s="1"/>
  <c r="D17" i="11"/>
  <c r="D18" i="11" s="1"/>
  <c r="D19" i="11" s="1"/>
  <c r="C20" i="11" s="1"/>
  <c r="D6" i="11"/>
  <c r="D8" i="11" s="1"/>
  <c r="D17" i="15"/>
  <c r="D18" i="15" s="1"/>
  <c r="D19" i="15" s="1"/>
  <c r="C21" i="15" s="1"/>
  <c r="F15" i="15" s="1"/>
  <c r="D6" i="15"/>
  <c r="D8" i="15" s="1"/>
  <c r="C17" i="20"/>
  <c r="C18" i="20" s="1"/>
  <c r="C19" i="20" s="1"/>
  <c r="D17" i="20"/>
  <c r="D18" i="20" s="1"/>
  <c r="D19" i="20" s="1"/>
  <c r="D6" i="20"/>
  <c r="D8" i="20" s="1"/>
  <c r="C17" i="24"/>
  <c r="C18" i="24" s="1"/>
  <c r="C19" i="24" s="1"/>
  <c r="C6" i="24"/>
  <c r="C8" i="24" s="1"/>
  <c r="E1" i="24"/>
  <c r="C17" i="28"/>
  <c r="C18" i="28" s="1"/>
  <c r="C19" i="28" s="1"/>
  <c r="C6" i="28"/>
  <c r="C8" i="28" s="1"/>
  <c r="E1" i="28"/>
  <c r="C17" i="32"/>
  <c r="C18" i="32" s="1"/>
  <c r="C19" i="32" s="1"/>
  <c r="C6" i="32"/>
  <c r="C8" i="32" s="1"/>
  <c r="D17" i="32"/>
  <c r="D18" i="32" s="1"/>
  <c r="D19" i="32" s="1"/>
  <c r="D6" i="32"/>
  <c r="D8" i="32" s="1"/>
  <c r="E1" i="32"/>
  <c r="D17" i="39"/>
  <c r="D18" i="39" s="1"/>
  <c r="D19" i="39" s="1"/>
  <c r="D6" i="39"/>
  <c r="D8" i="39" s="1"/>
  <c r="E1" i="39"/>
  <c r="C17" i="39"/>
  <c r="C18" i="39" s="1"/>
  <c r="C19" i="39" s="1"/>
  <c r="E1" i="15"/>
  <c r="C6" i="11"/>
  <c r="C8" i="11" s="1"/>
  <c r="C17" i="11"/>
  <c r="C18" i="11" s="1"/>
  <c r="C19" i="11" s="1"/>
  <c r="D6" i="24"/>
  <c r="D8" i="24" s="1"/>
  <c r="D17" i="4"/>
  <c r="D18" i="4" s="1"/>
  <c r="D19" i="4" s="1"/>
  <c r="D17" i="13"/>
  <c r="D18" i="13" s="1"/>
  <c r="D19" i="13" s="1"/>
  <c r="D6" i="13"/>
  <c r="D8" i="13" s="1"/>
  <c r="E1" i="13"/>
  <c r="D17" i="17"/>
  <c r="D18" i="17" s="1"/>
  <c r="D19" i="17" s="1"/>
  <c r="D6" i="17"/>
  <c r="D8" i="17" s="1"/>
  <c r="E1" i="17"/>
  <c r="C17" i="22"/>
  <c r="C18" i="22" s="1"/>
  <c r="C19" i="22" s="1"/>
  <c r="C6" i="22"/>
  <c r="C8" i="22" s="1"/>
  <c r="D8" i="22"/>
  <c r="E1" i="22"/>
  <c r="C17" i="26"/>
  <c r="C18" i="26" s="1"/>
  <c r="C19" i="26" s="1"/>
  <c r="C6" i="26"/>
  <c r="C8" i="26" s="1"/>
  <c r="E1" i="26"/>
  <c r="C17" i="30"/>
  <c r="C18" i="30" s="1"/>
  <c r="C19" i="30" s="1"/>
  <c r="C6" i="30"/>
  <c r="C8" i="30" s="1"/>
  <c r="D18" i="30"/>
  <c r="D19" i="30" s="1"/>
  <c r="C20" i="30" s="1"/>
  <c r="E1" i="30"/>
  <c r="C17" i="34"/>
  <c r="C18" i="34" s="1"/>
  <c r="C19" i="34" s="1"/>
  <c r="C6" i="34"/>
  <c r="C8" i="34" s="1"/>
  <c r="C10" i="34" s="1"/>
  <c r="E7" i="34" s="1"/>
  <c r="D17" i="34"/>
  <c r="D6" i="34"/>
  <c r="D8" i="34" s="1"/>
  <c r="E1" i="34"/>
  <c r="C6" i="7"/>
  <c r="C8" i="7" s="1"/>
  <c r="C6" i="4"/>
  <c r="C8" i="4" s="1"/>
  <c r="C9" i="4" s="1"/>
  <c r="C6" i="15"/>
  <c r="C8" i="15" s="1"/>
  <c r="C6" i="20"/>
  <c r="C8" i="20" s="1"/>
  <c r="D17" i="22"/>
  <c r="D18" i="22" s="1"/>
  <c r="D19" i="22" s="1"/>
  <c r="D17" i="24"/>
  <c r="D18" i="24" s="1"/>
  <c r="D19" i="24" s="1"/>
  <c r="D6" i="30"/>
  <c r="D8" i="30" s="1"/>
  <c r="D17" i="6"/>
  <c r="D18" i="6" s="1"/>
  <c r="D19" i="6" s="1"/>
  <c r="D6" i="6"/>
  <c r="D17" i="10"/>
  <c r="D18" i="10" s="1"/>
  <c r="D19" i="10" s="1"/>
  <c r="D6" i="10"/>
  <c r="D8" i="10" s="1"/>
  <c r="C9" i="10" s="1"/>
  <c r="D17" i="14"/>
  <c r="D18" i="14" s="1"/>
  <c r="D19" i="14" s="1"/>
  <c r="D6" i="14"/>
  <c r="D8" i="14" s="1"/>
  <c r="D17" i="19"/>
  <c r="D18" i="19" s="1"/>
  <c r="D19" i="19" s="1"/>
  <c r="D6" i="19"/>
  <c r="D8" i="19" s="1"/>
  <c r="C17" i="23"/>
  <c r="C18" i="23" s="1"/>
  <c r="C19" i="23" s="1"/>
  <c r="C6" i="23"/>
  <c r="C8" i="23" s="1"/>
  <c r="D18" i="23"/>
  <c r="D19" i="23" s="1"/>
  <c r="C17" i="27"/>
  <c r="C18" i="27" s="1"/>
  <c r="C19" i="27" s="1"/>
  <c r="C6" i="27"/>
  <c r="C8" i="27" s="1"/>
  <c r="D17" i="31"/>
  <c r="D18" i="31" s="1"/>
  <c r="D19" i="31" s="1"/>
  <c r="C6" i="31"/>
  <c r="C8" i="31"/>
  <c r="C17" i="31"/>
  <c r="C18" i="31" s="1"/>
  <c r="C19" i="31" s="1"/>
  <c r="D8" i="31"/>
  <c r="D17" i="40"/>
  <c r="D18" i="40" s="1"/>
  <c r="D19" i="40" s="1"/>
  <c r="D6" i="40"/>
  <c r="D8" i="40" s="1"/>
  <c r="E1" i="7"/>
  <c r="E1" i="14"/>
  <c r="E1" i="20"/>
  <c r="E1" i="27"/>
  <c r="E1" i="40"/>
  <c r="C17" i="7"/>
  <c r="C18" i="7" s="1"/>
  <c r="C19" i="7" s="1"/>
  <c r="C17" i="4"/>
  <c r="C18" i="4" s="1"/>
  <c r="C19" i="4" s="1"/>
  <c r="C17" i="14"/>
  <c r="C18" i="14" s="1"/>
  <c r="C19" i="14" s="1"/>
  <c r="C17" i="19"/>
  <c r="C18" i="19" s="1"/>
  <c r="C19" i="19" s="1"/>
  <c r="D6" i="26"/>
  <c r="D8" i="26" s="1"/>
  <c r="D6" i="27"/>
  <c r="D8" i="27" s="1"/>
  <c r="D6" i="28"/>
  <c r="D8" i="28" s="1"/>
  <c r="C17" i="40"/>
  <c r="C18" i="40" s="1"/>
  <c r="C19" i="40" s="1"/>
  <c r="D18" i="34"/>
  <c r="D19" i="34" s="1"/>
  <c r="A22" i="39"/>
  <c r="D17" i="3"/>
  <c r="D18" i="3" s="1"/>
  <c r="D19" i="3" s="1"/>
  <c r="D8" i="3"/>
  <c r="C10" i="3" s="1"/>
  <c r="F17" i="3" s="1"/>
  <c r="E1" i="3"/>
  <c r="D17" i="8"/>
  <c r="D18" i="8" s="1"/>
  <c r="D19" i="8" s="1"/>
  <c r="D6" i="8"/>
  <c r="D8" i="8" s="1"/>
  <c r="C10" i="8" s="1"/>
  <c r="F17" i="8" s="1"/>
  <c r="E1" i="8"/>
  <c r="D17" i="12"/>
  <c r="D18" i="12" s="1"/>
  <c r="D19" i="12" s="1"/>
  <c r="D6" i="12"/>
  <c r="D8" i="12" s="1"/>
  <c r="D17" i="16"/>
  <c r="D18" i="16" s="1"/>
  <c r="D19" i="16" s="1"/>
  <c r="D6" i="16"/>
  <c r="D8" i="16" s="1"/>
  <c r="C17" i="21"/>
  <c r="C18" i="21" s="1"/>
  <c r="C19" i="21" s="1"/>
  <c r="D8" i="21"/>
  <c r="D18" i="21"/>
  <c r="D19" i="21" s="1"/>
  <c r="C6" i="21"/>
  <c r="C8" i="21" s="1"/>
  <c r="C6" i="25"/>
  <c r="C8" i="25" s="1"/>
  <c r="C17" i="25"/>
  <c r="C18" i="25" s="1"/>
  <c r="C19" i="25" s="1"/>
  <c r="D17" i="25"/>
  <c r="D18" i="25" s="1"/>
  <c r="D19" i="25" s="1"/>
  <c r="D8" i="25"/>
  <c r="C6" i="29"/>
  <c r="C8" i="29" s="1"/>
  <c r="C17" i="29"/>
  <c r="C18" i="29" s="1"/>
  <c r="C19" i="29" s="1"/>
  <c r="D8" i="29"/>
  <c r="D17" i="29"/>
  <c r="D18" i="29" s="1"/>
  <c r="D19" i="29" s="1"/>
  <c r="C17" i="33"/>
  <c r="C18" i="33" s="1"/>
  <c r="C19" i="33" s="1"/>
  <c r="C6" i="33"/>
  <c r="C8" i="33" s="1"/>
  <c r="D17" i="33"/>
  <c r="D18" i="33" s="1"/>
  <c r="D19" i="33" s="1"/>
  <c r="D6" i="33"/>
  <c r="D8" i="33" s="1"/>
  <c r="E1" i="4"/>
  <c r="E1" i="11"/>
  <c r="E1" i="16"/>
  <c r="E1" i="23"/>
  <c r="E1" i="31"/>
  <c r="C17" i="8"/>
  <c r="C18" i="8" s="1"/>
  <c r="C19" i="8" s="1"/>
  <c r="C17" i="3"/>
  <c r="C18" i="3" s="1"/>
  <c r="C17" i="10"/>
  <c r="C18" i="10" s="1"/>
  <c r="C19" i="10" s="1"/>
  <c r="C8" i="12"/>
  <c r="C8" i="13"/>
  <c r="C17" i="15"/>
  <c r="C18" i="15" s="1"/>
  <c r="C19" i="15" s="1"/>
  <c r="C8" i="16"/>
  <c r="C18" i="16"/>
  <c r="C19" i="16" s="1"/>
  <c r="C8" i="19"/>
  <c r="D17" i="26"/>
  <c r="D18" i="26" s="1"/>
  <c r="D19" i="26" s="1"/>
  <c r="D17" i="27"/>
  <c r="D18" i="27" s="1"/>
  <c r="D19" i="27" s="1"/>
  <c r="D17" i="28"/>
  <c r="D18" i="28" s="1"/>
  <c r="D19" i="28" s="1"/>
  <c r="C6" i="40"/>
  <c r="C8" i="40" s="1"/>
  <c r="C6" i="39"/>
  <c r="C8" i="39" s="1"/>
  <c r="D17" i="9"/>
  <c r="D18" i="9"/>
  <c r="C17" i="9"/>
  <c r="C18" i="9" s="1"/>
  <c r="E1" i="9"/>
  <c r="D6" i="9"/>
  <c r="D8" i="9" s="1"/>
  <c r="C21" i="6" l="1"/>
  <c r="F15" i="6" s="1"/>
  <c r="C20" i="6"/>
  <c r="D7" i="6"/>
  <c r="D8" i="6" s="1"/>
  <c r="C21" i="7"/>
  <c r="F15" i="7" s="1"/>
  <c r="C9" i="29"/>
  <c r="C20" i="33"/>
  <c r="C9" i="31"/>
  <c r="C21" i="24"/>
  <c r="F15" i="24" s="1"/>
  <c r="F17" i="34"/>
  <c r="C9" i="17"/>
  <c r="C21" i="8"/>
  <c r="F15" i="8" s="1"/>
  <c r="F19" i="8" s="1"/>
  <c r="C20" i="8"/>
  <c r="C9" i="7"/>
  <c r="C21" i="4"/>
  <c r="F15" i="4" s="1"/>
  <c r="C21" i="39"/>
  <c r="F15" i="39" s="1"/>
  <c r="C20" i="39"/>
  <c r="C9" i="39"/>
  <c r="C10" i="39"/>
  <c r="F17" i="39" s="1"/>
  <c r="C10" i="40"/>
  <c r="F17" i="40" s="1"/>
  <c r="C9" i="40"/>
  <c r="C21" i="40"/>
  <c r="F15" i="40" s="1"/>
  <c r="C20" i="40"/>
  <c r="C10" i="23"/>
  <c r="F17" i="23" s="1"/>
  <c r="C10" i="4"/>
  <c r="F17" i="4" s="1"/>
  <c r="C9" i="3"/>
  <c r="C20" i="15"/>
  <c r="C10" i="33"/>
  <c r="C10" i="31"/>
  <c r="C10" i="14"/>
  <c r="F17" i="14" s="1"/>
  <c r="C20" i="10"/>
  <c r="C9" i="21"/>
  <c r="C9" i="15"/>
  <c r="C20" i="22"/>
  <c r="C21" i="11"/>
  <c r="F15" i="11" s="1"/>
  <c r="C9" i="32"/>
  <c r="C20" i="24"/>
  <c r="C10" i="25"/>
  <c r="F17" i="25" s="1"/>
  <c r="C9" i="25"/>
  <c r="C20" i="21"/>
  <c r="C10" i="28"/>
  <c r="C9" i="8"/>
  <c r="C10" i="11"/>
  <c r="C9" i="23"/>
  <c r="C21" i="30"/>
  <c r="F15" i="30" s="1"/>
  <c r="F19" i="30" s="1"/>
  <c r="C20" i="20"/>
  <c r="C10" i="7"/>
  <c r="C20" i="26"/>
  <c r="C20" i="4"/>
  <c r="C10" i="12"/>
  <c r="F17" i="12" s="1"/>
  <c r="C10" i="10"/>
  <c r="C21" i="26"/>
  <c r="F15" i="26" s="1"/>
  <c r="C9" i="22"/>
  <c r="C10" i="15"/>
  <c r="C20" i="19"/>
  <c r="C21" i="19"/>
  <c r="F15" i="19" s="1"/>
  <c r="C21" i="12"/>
  <c r="F15" i="12" s="1"/>
  <c r="F19" i="12" s="1"/>
  <c r="C20" i="12"/>
  <c r="C21" i="16"/>
  <c r="F15" i="16" s="1"/>
  <c r="F19" i="16" s="1"/>
  <c r="C20" i="16"/>
  <c r="C9" i="27"/>
  <c r="C10" i="27"/>
  <c r="F17" i="27" s="1"/>
  <c r="C22" i="12"/>
  <c r="H18" i="5" s="1"/>
  <c r="E7" i="12"/>
  <c r="C21" i="14"/>
  <c r="F15" i="14" s="1"/>
  <c r="F19" i="14" s="1"/>
  <c r="C20" i="14"/>
  <c r="C21" i="28"/>
  <c r="F15" i="28" s="1"/>
  <c r="C20" i="28"/>
  <c r="C9" i="12"/>
  <c r="C22" i="34"/>
  <c r="H39" i="5" s="1"/>
  <c r="C10" i="21"/>
  <c r="F17" i="21" s="1"/>
  <c r="C9" i="33"/>
  <c r="C20" i="29"/>
  <c r="C20" i="25"/>
  <c r="C21" i="25"/>
  <c r="F15" i="25" s="1"/>
  <c r="C9" i="11"/>
  <c r="C20" i="27"/>
  <c r="C21" i="27"/>
  <c r="F15" i="27" s="1"/>
  <c r="C20" i="23"/>
  <c r="C21" i="23"/>
  <c r="F15" i="23" s="1"/>
  <c r="F19" i="23" s="1"/>
  <c r="C21" i="20"/>
  <c r="F15" i="20" s="1"/>
  <c r="F19" i="20" s="1"/>
  <c r="C9" i="30"/>
  <c r="C10" i="30"/>
  <c r="F17" i="30" s="1"/>
  <c r="C20" i="32"/>
  <c r="C21" i="31"/>
  <c r="F15" i="31" s="1"/>
  <c r="C9" i="19"/>
  <c r="C10" i="16"/>
  <c r="F17" i="16" s="1"/>
  <c r="C9" i="16"/>
  <c r="C10" i="13"/>
  <c r="F17" i="13" s="1"/>
  <c r="C10" i="19"/>
  <c r="F17" i="19" s="1"/>
  <c r="C21" i="10"/>
  <c r="F15" i="10" s="1"/>
  <c r="C10" i="20"/>
  <c r="F17" i="20" s="1"/>
  <c r="C9" i="34"/>
  <c r="C10" i="26"/>
  <c r="F17" i="26" s="1"/>
  <c r="C10" i="22"/>
  <c r="F17" i="22" s="1"/>
  <c r="C10" i="17"/>
  <c r="F17" i="17" s="1"/>
  <c r="C10" i="32"/>
  <c r="F17" i="32" s="1"/>
  <c r="C9" i="24"/>
  <c r="C9" i="20"/>
  <c r="C21" i="32"/>
  <c r="F15" i="32" s="1"/>
  <c r="C21" i="17"/>
  <c r="F15" i="17" s="1"/>
  <c r="F19" i="17" s="1"/>
  <c r="C20" i="17"/>
  <c r="C21" i="33"/>
  <c r="F15" i="33" s="1"/>
  <c r="C21" i="29"/>
  <c r="F15" i="29" s="1"/>
  <c r="C21" i="21"/>
  <c r="F15" i="21" s="1"/>
  <c r="F19" i="21" s="1"/>
  <c r="C9" i="13"/>
  <c r="C20" i="31"/>
  <c r="C22" i="14"/>
  <c r="H20" i="5" s="1"/>
  <c r="C21" i="34"/>
  <c r="F15" i="34" s="1"/>
  <c r="F19" i="34" s="1"/>
  <c r="C20" i="34"/>
  <c r="C9" i="26"/>
  <c r="C10" i="24"/>
  <c r="F17" i="24" s="1"/>
  <c r="C22" i="15"/>
  <c r="H21" i="5" s="1"/>
  <c r="C21" i="13"/>
  <c r="F15" i="13" s="1"/>
  <c r="F19" i="13" s="1"/>
  <c r="C20" i="13"/>
  <c r="C21" i="22"/>
  <c r="F15" i="22" s="1"/>
  <c r="F19" i="22" s="1"/>
  <c r="C9" i="28"/>
  <c r="C9" i="14"/>
  <c r="C10" i="29"/>
  <c r="F17" i="29" s="1"/>
  <c r="E7" i="8"/>
  <c r="C22" i="8"/>
  <c r="C19" i="3"/>
  <c r="C20" i="3" s="1"/>
  <c r="C20" i="7"/>
  <c r="F40" i="5"/>
  <c r="A22" i="34"/>
  <c r="A22" i="33"/>
  <c r="A22" i="32"/>
  <c r="A22" i="31"/>
  <c r="A22" i="30"/>
  <c r="A22" i="28"/>
  <c r="A22" i="26"/>
  <c r="A22" i="24"/>
  <c r="A22" i="20"/>
  <c r="A22" i="15"/>
  <c r="A22" i="14"/>
  <c r="A22" i="12"/>
  <c r="A22" i="11"/>
  <c r="H1" i="34"/>
  <c r="H1" i="33"/>
  <c r="H1" i="32"/>
  <c r="H1" i="31"/>
  <c r="H1" i="30"/>
  <c r="A22" i="29"/>
  <c r="H1" i="29"/>
  <c r="H1" i="28"/>
  <c r="A22" i="27"/>
  <c r="H1" i="27"/>
  <c r="H1" i="26"/>
  <c r="A22" i="25"/>
  <c r="H1" i="25"/>
  <c r="H1" i="24"/>
  <c r="A22" i="23"/>
  <c r="H1" i="23"/>
  <c r="H1" i="22"/>
  <c r="A22" i="21"/>
  <c r="H1" i="21"/>
  <c r="H1" i="20"/>
  <c r="A22" i="19"/>
  <c r="H1" i="19"/>
  <c r="A22" i="17"/>
  <c r="H1" i="17"/>
  <c r="A22" i="16"/>
  <c r="H1" i="16"/>
  <c r="H1" i="15"/>
  <c r="H1" i="14"/>
  <c r="A22" i="13"/>
  <c r="H1" i="13"/>
  <c r="H1" i="12"/>
  <c r="H1" i="11"/>
  <c r="A22" i="10"/>
  <c r="H1" i="10"/>
  <c r="A22" i="9"/>
  <c r="D19" i="9"/>
  <c r="C19" i="9"/>
  <c r="C8" i="9"/>
  <c r="C10" i="9" s="1"/>
  <c r="F17" i="9" s="1"/>
  <c r="H1" i="9"/>
  <c r="H1" i="8"/>
  <c r="H1" i="7"/>
  <c r="H1" i="6"/>
  <c r="C9" i="6" l="1"/>
  <c r="C10" i="6"/>
  <c r="F17" i="6" s="1"/>
  <c r="F19" i="6" s="1"/>
  <c r="E7" i="14"/>
  <c r="E7" i="25"/>
  <c r="C22" i="23"/>
  <c r="H28" i="5" s="1"/>
  <c r="E7" i="23"/>
  <c r="F19" i="32"/>
  <c r="C22" i="28"/>
  <c r="H33" i="5" s="1"/>
  <c r="F17" i="28"/>
  <c r="E7" i="31"/>
  <c r="F17" i="31"/>
  <c r="F19" i="24"/>
  <c r="F19" i="25"/>
  <c r="C22" i="25"/>
  <c r="H30" i="5" s="1"/>
  <c r="F19" i="19"/>
  <c r="F19" i="26"/>
  <c r="C22" i="33"/>
  <c r="H38" i="5" s="1"/>
  <c r="F17" i="33"/>
  <c r="F19" i="33" s="1"/>
  <c r="F19" i="40"/>
  <c r="G40" i="5" s="1"/>
  <c r="F19" i="29"/>
  <c r="F19" i="27"/>
  <c r="C22" i="31"/>
  <c r="H36" i="5" s="1"/>
  <c r="F19" i="31"/>
  <c r="F19" i="28"/>
  <c r="F19" i="39"/>
  <c r="E7" i="15"/>
  <c r="F17" i="15"/>
  <c r="F19" i="15" s="1"/>
  <c r="C22" i="11"/>
  <c r="H17" i="5" s="1"/>
  <c r="F17" i="11"/>
  <c r="F19" i="11" s="1"/>
  <c r="E7" i="10"/>
  <c r="F17" i="10"/>
  <c r="F19" i="10" s="1"/>
  <c r="C22" i="10"/>
  <c r="H16" i="5" s="1"/>
  <c r="F17" i="7"/>
  <c r="F19" i="7" s="1"/>
  <c r="C22" i="7" s="1"/>
  <c r="E7" i="6"/>
  <c r="F19" i="4"/>
  <c r="C22" i="39"/>
  <c r="E7" i="39"/>
  <c r="E41" i="5"/>
  <c r="E40" i="5"/>
  <c r="E7" i="40"/>
  <c r="C22" i="40"/>
  <c r="H40" i="5" s="1"/>
  <c r="E7" i="28"/>
  <c r="E7" i="33"/>
  <c r="E7" i="11"/>
  <c r="E7" i="26"/>
  <c r="C22" i="26"/>
  <c r="H31" i="5" s="1"/>
  <c r="E7" i="19"/>
  <c r="C22" i="19"/>
  <c r="H24" i="5" s="1"/>
  <c r="E7" i="27"/>
  <c r="C22" i="27"/>
  <c r="H32" i="5" s="1"/>
  <c r="E7" i="29"/>
  <c r="C22" i="29"/>
  <c r="H34" i="5" s="1"/>
  <c r="C22" i="24"/>
  <c r="H29" i="5" s="1"/>
  <c r="E7" i="24"/>
  <c r="E7" i="32"/>
  <c r="C22" i="32"/>
  <c r="H37" i="5" s="1"/>
  <c r="E7" i="16"/>
  <c r="C22" i="16"/>
  <c r="H22" i="5" s="1"/>
  <c r="E7" i="30"/>
  <c r="C22" i="30"/>
  <c r="H35" i="5" s="1"/>
  <c r="C22" i="21"/>
  <c r="H26" i="5" s="1"/>
  <c r="E7" i="21"/>
  <c r="E7" i="17"/>
  <c r="C22" i="17"/>
  <c r="H23" i="5" s="1"/>
  <c r="C22" i="20"/>
  <c r="H25" i="5" s="1"/>
  <c r="E7" i="20"/>
  <c r="C22" i="22"/>
  <c r="H27" i="5" s="1"/>
  <c r="E7" i="22"/>
  <c r="C22" i="13"/>
  <c r="H19" i="5" s="1"/>
  <c r="E7" i="13"/>
  <c r="C21" i="3"/>
  <c r="F15" i="3" s="1"/>
  <c r="E10" i="5" s="1"/>
  <c r="C21" i="9"/>
  <c r="F15" i="9" s="1"/>
  <c r="F19" i="9" s="1"/>
  <c r="C22" i="9" s="1"/>
  <c r="C20" i="9"/>
  <c r="C9" i="9"/>
  <c r="H41" i="5"/>
  <c r="A22" i="22"/>
  <c r="E7" i="9" l="1"/>
  <c r="F19" i="3"/>
  <c r="E7" i="7"/>
  <c r="C22" i="6"/>
  <c r="H12" i="5" s="1"/>
  <c r="F41" i="5"/>
  <c r="G41" i="5"/>
  <c r="E17" i="5"/>
  <c r="E19" i="5"/>
  <c r="E21" i="5"/>
  <c r="E23" i="5"/>
  <c r="E25" i="5"/>
  <c r="E27" i="5"/>
  <c r="E29" i="5"/>
  <c r="E31" i="5"/>
  <c r="E33" i="5"/>
  <c r="E35" i="5"/>
  <c r="E37" i="5"/>
  <c r="E39" i="5"/>
  <c r="E16" i="5"/>
  <c r="E18" i="5"/>
  <c r="G20" i="5"/>
  <c r="E20" i="5"/>
  <c r="E22" i="5"/>
  <c r="E24" i="5"/>
  <c r="G24" i="5"/>
  <c r="E26" i="5"/>
  <c r="E28" i="5"/>
  <c r="E30" i="5"/>
  <c r="E32" i="5"/>
  <c r="E34" i="5"/>
  <c r="E36" i="5"/>
  <c r="E38" i="5"/>
  <c r="E12" i="5"/>
  <c r="E15" i="5"/>
  <c r="H13" i="5"/>
  <c r="E13" i="5"/>
  <c r="A22" i="6"/>
  <c r="F39" i="5"/>
  <c r="F38" i="5"/>
  <c r="F37" i="5"/>
  <c r="F36" i="5"/>
  <c r="F35" i="5"/>
  <c r="F34" i="5"/>
  <c r="F33" i="5"/>
  <c r="F32" i="5"/>
  <c r="F31" i="5"/>
  <c r="F30" i="5"/>
  <c r="F29" i="5"/>
  <c r="F28" i="5"/>
  <c r="F27" i="5"/>
  <c r="F26" i="5"/>
  <c r="F25" i="5"/>
  <c r="F24" i="5"/>
  <c r="F23" i="5"/>
  <c r="F22" i="5"/>
  <c r="F21" i="5"/>
  <c r="F20" i="5"/>
  <c r="F19" i="5"/>
  <c r="F18" i="5"/>
  <c r="F17" i="5"/>
  <c r="F16" i="5"/>
  <c r="G13" i="5"/>
  <c r="F12" i="5"/>
  <c r="G36" i="5" l="1"/>
  <c r="G28" i="5"/>
  <c r="G12" i="5"/>
  <c r="G32" i="5"/>
  <c r="G16" i="5"/>
  <c r="G21" i="5"/>
  <c r="G17" i="5"/>
  <c r="G37" i="5"/>
  <c r="G33" i="5"/>
  <c r="G29" i="5"/>
  <c r="G25" i="5"/>
  <c r="G38" i="5"/>
  <c r="G26" i="5"/>
  <c r="G39" i="5"/>
  <c r="G35" i="5"/>
  <c r="G31" i="5"/>
  <c r="G23" i="5"/>
  <c r="G34" i="5"/>
  <c r="G30" i="5"/>
  <c r="G22" i="5"/>
  <c r="G18" i="5"/>
  <c r="G27" i="5"/>
  <c r="G19" i="5"/>
  <c r="F13" i="5"/>
  <c r="F15" i="5"/>
  <c r="A22" i="7"/>
  <c r="H14" i="5"/>
  <c r="G14" i="5"/>
  <c r="F14" i="5"/>
  <c r="E14" i="5"/>
  <c r="G15" i="5" l="1"/>
  <c r="H15" i="5"/>
  <c r="A22" i="8"/>
  <c r="H1" i="4" l="1"/>
  <c r="H1" i="3"/>
  <c r="B11" i="5"/>
  <c r="B12" i="5" l="1"/>
  <c r="B5" i="41"/>
  <c r="A22" i="4"/>
  <c r="A22" i="3"/>
  <c r="B13" i="5" l="1"/>
  <c r="B6" i="41"/>
  <c r="E11" i="5"/>
  <c r="E7" i="4"/>
  <c r="B14" i="5" l="1"/>
  <c r="B7" i="41"/>
  <c r="C22" i="4"/>
  <c r="C22" i="3"/>
  <c r="F11" i="5"/>
  <c r="F10" i="5"/>
  <c r="B15" i="5" l="1"/>
  <c r="B8" i="41"/>
  <c r="H10" i="5"/>
  <c r="E7" i="3"/>
  <c r="G10" i="5"/>
  <c r="H11" i="5"/>
  <c r="G11" i="5"/>
  <c r="B16" i="5" l="1"/>
  <c r="B9" i="41"/>
  <c r="B17" i="5" l="1"/>
  <c r="B10" i="41"/>
  <c r="B18" i="5" l="1"/>
  <c r="B11" i="41"/>
  <c r="B19" i="5" l="1"/>
  <c r="B12" i="41"/>
  <c r="B20" i="5" l="1"/>
  <c r="B13" i="41"/>
  <c r="B21" i="5" l="1"/>
  <c r="B14" i="41"/>
  <c r="B22" i="5" l="1"/>
  <c r="B15" i="41"/>
  <c r="B23" i="5" l="1"/>
  <c r="B16" i="41"/>
  <c r="B24" i="5" l="1"/>
  <c r="B17" i="41"/>
  <c r="B25" i="5" l="1"/>
  <c r="B26" i="5" l="1"/>
  <c r="B27" i="5" l="1"/>
  <c r="B28" i="5" l="1"/>
  <c r="B29" i="5" l="1"/>
  <c r="B30" i="5" l="1"/>
  <c r="B31" i="5" l="1"/>
  <c r="B32" i="5" l="1"/>
  <c r="B33" i="5" l="1"/>
  <c r="B34" i="5" l="1"/>
  <c r="B35" i="5" l="1"/>
  <c r="B36" i="5" l="1"/>
  <c r="B37" i="5" l="1"/>
  <c r="B38" i="5" l="1"/>
  <c r="B39" i="5" l="1"/>
  <c r="B40" i="5" l="1"/>
  <c r="B41" i="5" s="1"/>
</calcChain>
</file>

<file path=xl/sharedStrings.xml><?xml version="1.0" encoding="utf-8"?>
<sst xmlns="http://schemas.openxmlformats.org/spreadsheetml/2006/main" count="1848" uniqueCount="98">
  <si>
    <t>Mundtlig fremstilling</t>
  </si>
  <si>
    <t>Helhedsindtryk</t>
  </si>
  <si>
    <t>Fliseteknik</t>
  </si>
  <si>
    <t>Murerteknik</t>
  </si>
  <si>
    <t>Fugeteknik</t>
  </si>
  <si>
    <t>Gulvteknik</t>
  </si>
  <si>
    <t>Pudseteknik</t>
  </si>
  <si>
    <t>Basisdel</t>
  </si>
  <si>
    <t>Elevnavn:</t>
  </si>
  <si>
    <t>Dokumentation</t>
  </si>
  <si>
    <t xml:space="preserve">Censor </t>
  </si>
  <si>
    <t>Eksaminator</t>
  </si>
  <si>
    <t>Dato og underskrift eksaminator</t>
  </si>
  <si>
    <t>Sum af karakterer</t>
  </si>
  <si>
    <t>Discipliner:</t>
  </si>
  <si>
    <r>
      <t xml:space="preserve">Sum /2 </t>
    </r>
    <r>
      <rPr>
        <vertAlign val="superscript"/>
        <sz val="11"/>
        <color theme="1"/>
        <rFont val="Calibri"/>
        <family val="2"/>
        <scheme val="minor"/>
      </rPr>
      <t>1)</t>
    </r>
  </si>
  <si>
    <t>Selvvalgt fagområde</t>
  </si>
  <si>
    <r>
      <rPr>
        <b/>
        <sz val="14"/>
        <color theme="1"/>
        <rFont val="Calibri"/>
        <family val="2"/>
        <scheme val="minor"/>
      </rPr>
      <t xml:space="preserve">Den teoretiske del </t>
    </r>
    <r>
      <rPr>
        <sz val="12"/>
        <color theme="1"/>
        <rFont val="Calibri"/>
        <family val="2"/>
        <scheme val="minor"/>
      </rPr>
      <t xml:space="preserve">
vægter 1/3</t>
    </r>
  </si>
  <si>
    <r>
      <rPr>
        <b/>
        <sz val="14"/>
        <color theme="1"/>
        <rFont val="Calibri"/>
        <family val="2"/>
        <scheme val="minor"/>
      </rPr>
      <t xml:space="preserve">Den praktiske del </t>
    </r>
    <r>
      <rPr>
        <sz val="12"/>
        <color theme="1"/>
        <rFont val="Calibri"/>
        <family val="2"/>
        <scheme val="minor"/>
      </rPr>
      <t xml:space="preserve">
vægter  2/3</t>
    </r>
  </si>
  <si>
    <r>
      <t xml:space="preserve">Afrundet karakter </t>
    </r>
    <r>
      <rPr>
        <vertAlign val="superscript"/>
        <sz val="11"/>
        <color theme="1"/>
        <rFont val="Calibri"/>
        <family val="2"/>
        <scheme val="minor"/>
      </rPr>
      <t>2)</t>
    </r>
  </si>
  <si>
    <t>Sum af delkarakterer</t>
  </si>
  <si>
    <t xml:space="preserve">Dato: </t>
  </si>
  <si>
    <r>
      <t xml:space="preserve">Endelig karakter for den teoretiske del </t>
    </r>
    <r>
      <rPr>
        <vertAlign val="superscript"/>
        <sz val="11"/>
        <color theme="1"/>
        <rFont val="Calibri"/>
        <family val="2"/>
        <scheme val="minor"/>
      </rPr>
      <t>3)</t>
    </r>
  </si>
  <si>
    <t xml:space="preserve">                              Dato og underskrift censor</t>
  </si>
  <si>
    <t>1) Summen af delkaraktererne divideres med antallet af discipliner                                                                                                                                                                                                                                                          
2) Tallet afrundes til nærmeste karakter på 7-trinsskalaen                                                                                                                                                                                                                                                                                             
3) Er censor og eksaminator ikke enige om en samlet karakter, lægges censors og eksaminators karakterer sammen, divideres med 2 og afrundes til nærmeste karakter i 7-trinsskalaen. Hvis gennemsnittet ligger midt imellem de to karakterer, er den endelige karakter den nærmeste højere karakter, hvis det er censor har givet den højeste karakter, og ellers den nærmeste lavere karakter, hvis censor har givet den laveste karakter                                                                                                                                                                                                                                                                                                                                                        4) Sum af karaktererne for basisdel og fagområde lægges sammen, divideres med 2 og afrundes til nærmeste karakter i 7-trinsskalaen.</t>
  </si>
  <si>
    <r>
      <t>Endelig karakter for den praktiske del</t>
    </r>
    <r>
      <rPr>
        <b/>
        <vertAlign val="superscript"/>
        <sz val="11"/>
        <color theme="1"/>
        <rFont val="Calibri"/>
        <family val="2"/>
        <scheme val="minor"/>
      </rPr>
      <t xml:space="preserve"> </t>
    </r>
    <r>
      <rPr>
        <vertAlign val="superscript"/>
        <sz val="11"/>
        <color theme="1"/>
        <rFont val="Calibri"/>
        <family val="2"/>
        <scheme val="minor"/>
      </rPr>
      <t>4)</t>
    </r>
  </si>
  <si>
    <t xml:space="preserve">Sum/2 </t>
  </si>
  <si>
    <t>Karakter</t>
  </si>
  <si>
    <t>Snit</t>
  </si>
  <si>
    <t>-03</t>
  </si>
  <si>
    <t>Runder op</t>
  </si>
  <si>
    <t>00</t>
  </si>
  <si>
    <t>2</t>
  </si>
  <si>
    <t>4</t>
  </si>
  <si>
    <t>7</t>
  </si>
  <si>
    <t>10</t>
  </si>
  <si>
    <t>Afrunding af karaktererne for teori og praktik</t>
  </si>
  <si>
    <t>Må ikke rundes op</t>
  </si>
  <si>
    <t>Runder op ved</t>
  </si>
  <si>
    <t>Afrunding af endelig karakter, til medaljer</t>
  </si>
  <si>
    <t>Er antaget med ros</t>
  </si>
  <si>
    <t>Er antaget med bronze</t>
  </si>
  <si>
    <t>Er antaget med sølv</t>
  </si>
  <si>
    <t>Easy/kontor</t>
  </si>
  <si>
    <t>Teori:</t>
  </si>
  <si>
    <t>Praktik:</t>
  </si>
  <si>
    <t>Endelig</t>
  </si>
  <si>
    <t xml:space="preserve">Murerfaget </t>
  </si>
  <si>
    <t>Sammenfattende bedømmelse af mureruddannelsens afsluttende opgave ved:</t>
  </si>
  <si>
    <t>Karakterskema</t>
  </si>
  <si>
    <t>Skole</t>
  </si>
  <si>
    <t>Formand for Uddannelsesudvalget</t>
  </si>
  <si>
    <t>(Underskrift)</t>
  </si>
  <si>
    <t>Elevens navn</t>
  </si>
  <si>
    <t>Cpr.nr.</t>
  </si>
  <si>
    <t>teori</t>
  </si>
  <si>
    <t>praktik</t>
  </si>
  <si>
    <t xml:space="preserve">Vægtet </t>
  </si>
  <si>
    <t>Gn. Snit</t>
  </si>
  <si>
    <t>Bemærkninger</t>
  </si>
  <si>
    <t>Dato/år</t>
  </si>
  <si>
    <t>Skolens ledende faglærer</t>
  </si>
  <si>
    <t>8,0  -  10,0</t>
  </si>
  <si>
    <t>Kræver mindst 4 i teori:</t>
  </si>
  <si>
    <t>10,1  -  11,9</t>
  </si>
  <si>
    <t>Dato:</t>
  </si>
  <si>
    <t>Nr. værks.</t>
  </si>
  <si>
    <t>Fagudvalg:</t>
  </si>
  <si>
    <t>Speciale</t>
  </si>
  <si>
    <t>M</t>
  </si>
  <si>
    <t>F</t>
  </si>
  <si>
    <t>T</t>
  </si>
  <si>
    <t>Murer fagområde</t>
  </si>
  <si>
    <t>Flise fagområde</t>
  </si>
  <si>
    <t>Energi fagområde</t>
  </si>
  <si>
    <t>Restaurering og renoverings fagområde</t>
  </si>
  <si>
    <t>Tag fagområde</t>
  </si>
  <si>
    <t>E</t>
  </si>
  <si>
    <t>R</t>
  </si>
  <si>
    <t>Speciale:</t>
  </si>
  <si>
    <t>Nr.</t>
  </si>
  <si>
    <t>Censor:</t>
  </si>
  <si>
    <t>Lærer:</t>
  </si>
  <si>
    <t>Evaluering</t>
  </si>
  <si>
    <t>Specialer:</t>
  </si>
  <si>
    <t>Skolens navn</t>
  </si>
  <si>
    <t>010101-0001</t>
  </si>
  <si>
    <t>010101-0002</t>
  </si>
  <si>
    <t>010101-0003</t>
  </si>
  <si>
    <t>010101-0004</t>
  </si>
  <si>
    <t>010101-0005</t>
  </si>
  <si>
    <t>Elev 1</t>
  </si>
  <si>
    <t>Elev 2</t>
  </si>
  <si>
    <t>Elev 3</t>
  </si>
  <si>
    <t>Elev 4</t>
  </si>
  <si>
    <t>Elev 5</t>
  </si>
  <si>
    <t>Samlet praktikkarakter</t>
  </si>
  <si>
    <r>
      <t xml:space="preserve">Sum/1  </t>
    </r>
    <r>
      <rPr>
        <vertAlign val="superscript"/>
        <sz val="11"/>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</si>
</sst>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vertAlign val="superscript"/>
      <sz val="11"/>
      <color theme="1"/>
      <name val="Calibri"/>
      <family val="2"/>
      <scheme val="minor"/>
    </font>
    <font>
      <b/>
      <sz val="14"/>
      <color theme="1"/>
      <name val="Calibri"/>
      <family val="2"/>
      <scheme val="minor"/>
    </font>
    <font>
      <i/>
      <sz val="8"/>
      <color theme="1"/>
      <name val="Calibri"/>
      <family val="2"/>
      <scheme val="minor"/>
    </font>
    <font>
      <b/>
      <vertAlign val="superscript"/>
      <sz val="11"/>
      <color theme="1"/>
      <name val="Calibri"/>
      <family val="2"/>
      <scheme val="minor"/>
    </font>
    <font>
      <sz val="10"/>
      <name val="Arial"/>
      <family val="2"/>
    </font>
    <font>
      <sz val="9"/>
      <color theme="1"/>
      <name val="Calibri"/>
      <family val="2"/>
      <scheme val="minor"/>
    </font>
    <font>
      <sz val="14"/>
      <color theme="1"/>
      <name val="Calibri"/>
      <family val="2"/>
      <scheme val="minor"/>
    </font>
    <font>
      <sz val="8"/>
      <color theme="1"/>
      <name val="Calibri"/>
      <family val="2"/>
      <scheme val="minor"/>
    </font>
    <font>
      <b/>
      <sz val="18"/>
      <color theme="1"/>
      <name val="Calibri"/>
      <family val="2"/>
      <scheme val="minor"/>
    </font>
    <font>
      <b/>
      <sz val="12"/>
      <color theme="1"/>
      <name val="Calibri"/>
      <family val="2"/>
      <scheme val="minor"/>
    </font>
    <font>
      <u/>
      <sz val="11"/>
      <color theme="10"/>
      <name val="Calibri"/>
      <family val="2"/>
      <scheme val="minor"/>
    </font>
    <font>
      <sz val="36"/>
      <color theme="1"/>
      <name val="Calibri"/>
      <family val="2"/>
      <scheme val="minor"/>
    </font>
    <font>
      <sz val="18"/>
      <color theme="1"/>
      <name val="Calibri"/>
      <family val="2"/>
      <scheme val="minor"/>
    </font>
    <font>
      <b/>
      <sz val="10"/>
      <color theme="1"/>
      <name val="Calibri"/>
      <family val="2"/>
      <scheme val="minor"/>
    </font>
    <font>
      <b/>
      <sz val="26"/>
      <color theme="1"/>
      <name val="Calibri"/>
      <family val="2"/>
      <scheme val="minor"/>
    </font>
    <font>
      <sz val="12"/>
      <name val="Calibri"/>
      <family val="2"/>
      <scheme val="minor"/>
    </font>
    <font>
      <sz val="12"/>
      <color theme="0"/>
      <name val="Calibri"/>
      <family val="2"/>
      <scheme val="minor"/>
    </font>
    <font>
      <b/>
      <sz val="20"/>
      <color theme="1"/>
      <name val="Calibri"/>
      <family val="2"/>
      <scheme val="minor"/>
    </font>
    <font>
      <sz val="20"/>
      <color theme="1"/>
      <name val="Calibri"/>
      <family val="2"/>
      <scheme val="minor"/>
    </font>
    <font>
      <b/>
      <sz val="13"/>
      <color theme="1"/>
      <name val="Calibri"/>
      <family val="2"/>
      <scheme val="minor"/>
    </font>
    <font>
      <sz val="13"/>
      <color theme="1"/>
      <name val="Calibri"/>
      <family val="2"/>
      <scheme val="minor"/>
    </font>
    <font>
      <u/>
      <sz val="20"/>
      <color theme="10"/>
      <name val="Calibri"/>
      <family val="2"/>
      <scheme val="minor"/>
    </font>
    <font>
      <b/>
      <sz val="14"/>
      <color theme="0"/>
      <name val="Calibri"/>
      <family val="2"/>
      <scheme val="minor"/>
    </font>
    <font>
      <b/>
      <sz val="16"/>
      <color theme="1"/>
      <name val="Calibri"/>
      <family val="2"/>
      <scheme val="minor"/>
    </font>
    <font>
      <b/>
      <sz val="12"/>
      <name val="Calibri"/>
      <family val="2"/>
      <scheme val="minor"/>
    </font>
    <font>
      <sz val="11"/>
      <name val="Calibri"/>
      <family val="2"/>
      <scheme val="minor"/>
    </font>
    <font>
      <sz val="8"/>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61">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style="medium">
        <color auto="1"/>
      </top>
      <bottom style="thin">
        <color auto="1"/>
      </bottom>
      <diagonal/>
    </border>
    <border>
      <left/>
      <right/>
      <top/>
      <bottom style="thick">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medium">
        <color indexed="64"/>
      </left>
      <right style="thin">
        <color indexed="64"/>
      </right>
      <top style="medium">
        <color indexed="64"/>
      </top>
      <bottom style="thin">
        <color auto="1"/>
      </bottom>
      <diagonal/>
    </border>
    <border>
      <left/>
      <right/>
      <top style="medium">
        <color indexed="64"/>
      </top>
      <bottom style="medium">
        <color indexed="64"/>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style="thin">
        <color auto="1"/>
      </left>
      <right/>
      <top style="medium">
        <color indexed="64"/>
      </top>
      <bottom/>
      <diagonal/>
    </border>
    <border>
      <left/>
      <right/>
      <top style="thin">
        <color auto="1"/>
      </top>
      <bottom style="medium">
        <color indexed="64"/>
      </bottom>
      <diagonal/>
    </border>
    <border>
      <left style="medium">
        <color indexed="64"/>
      </left>
      <right style="thick">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right/>
      <top style="medium">
        <color indexed="64"/>
      </top>
      <bottom style="thin">
        <color auto="1"/>
      </bottom>
      <diagonal/>
    </border>
    <border>
      <left/>
      <right style="thin">
        <color indexed="64"/>
      </right>
      <top style="medium">
        <color indexed="64"/>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style="medium">
        <color indexed="64"/>
      </left>
      <right style="medium">
        <color indexed="64"/>
      </right>
      <top style="thin">
        <color auto="1"/>
      </top>
      <bottom style="thin">
        <color auto="1"/>
      </bottom>
      <diagonal/>
    </border>
    <border>
      <left/>
      <right style="medium">
        <color indexed="64"/>
      </right>
      <top style="thin">
        <color auto="1"/>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style="medium">
        <color indexed="64"/>
      </bottom>
      <diagonal/>
    </border>
  </borders>
  <cellStyleXfs count="2">
    <xf numFmtId="0" fontId="0" fillId="0" borderId="0"/>
    <xf numFmtId="0" fontId="14" fillId="0" borderId="0" applyNumberFormat="0" applyFill="0" applyBorder="0" applyAlignment="0" applyProtection="0"/>
  </cellStyleXfs>
  <cellXfs count="304">
    <xf numFmtId="0" fontId="0" fillId="0" borderId="0" xfId="0"/>
    <xf numFmtId="0" fontId="0" fillId="4" borderId="11" xfId="0" applyFont="1" applyFill="1" applyBorder="1" applyAlignment="1" applyProtection="1">
      <alignment horizontal="center"/>
      <protection locked="0"/>
    </xf>
    <xf numFmtId="0" fontId="0" fillId="4" borderId="12" xfId="0" applyFont="1" applyFill="1" applyBorder="1" applyAlignment="1" applyProtection="1">
      <alignment horizontal="center"/>
      <protection locked="0"/>
    </xf>
    <xf numFmtId="0" fontId="0" fillId="0" borderId="12" xfId="0" applyFont="1" applyFill="1" applyBorder="1" applyAlignment="1" applyProtection="1">
      <alignment horizontal="center" vertical="center"/>
      <protection locked="0"/>
    </xf>
    <xf numFmtId="0" fontId="0" fillId="5" borderId="14" xfId="0" applyFont="1" applyFill="1" applyBorder="1" applyAlignment="1" applyProtection="1">
      <alignment horizontal="center"/>
      <protection hidden="1"/>
    </xf>
    <xf numFmtId="1" fontId="0" fillId="5" borderId="17" xfId="0" applyNumberFormat="1" applyFont="1" applyFill="1" applyBorder="1" applyAlignment="1" applyProtection="1">
      <alignment horizontal="center" vertical="center"/>
      <protection hidden="1"/>
    </xf>
    <xf numFmtId="1" fontId="0" fillId="5" borderId="13" xfId="0" applyNumberFormat="1" applyFont="1" applyFill="1" applyBorder="1" applyAlignment="1" applyProtection="1">
      <alignment horizontal="center" vertical="center"/>
      <protection hidden="1"/>
    </xf>
    <xf numFmtId="0" fontId="0" fillId="0" borderId="33" xfId="0" applyBorder="1" applyProtection="1">
      <protection hidden="1"/>
    </xf>
    <xf numFmtId="0" fontId="0" fillId="0" borderId="4" xfId="0" applyBorder="1" applyProtection="1">
      <protection hidden="1"/>
    </xf>
    <xf numFmtId="0" fontId="0" fillId="0" borderId="34" xfId="0" applyBorder="1" applyProtection="1">
      <protection hidden="1"/>
    </xf>
    <xf numFmtId="0" fontId="0" fillId="0" borderId="36" xfId="0" applyBorder="1" applyProtection="1">
      <protection hidden="1"/>
    </xf>
    <xf numFmtId="0" fontId="0" fillId="0" borderId="35" xfId="0" applyBorder="1" applyProtection="1">
      <protection hidden="1"/>
    </xf>
    <xf numFmtId="0" fontId="8" fillId="0" borderId="35" xfId="0" applyFont="1" applyBorder="1" applyAlignment="1" applyProtection="1">
      <alignment vertical="center"/>
      <protection hidden="1"/>
    </xf>
    <xf numFmtId="0" fontId="0" fillId="0" borderId="0" xfId="0" applyBorder="1" applyProtection="1">
      <protection hidden="1"/>
    </xf>
    <xf numFmtId="0" fontId="0" fillId="0" borderId="0" xfId="0" applyBorder="1" applyAlignment="1" applyProtection="1">
      <alignment vertical="center"/>
      <protection hidden="1"/>
    </xf>
    <xf numFmtId="0" fontId="8" fillId="0" borderId="0" xfId="0" applyFont="1" applyBorder="1" applyAlignment="1" applyProtection="1">
      <alignment vertical="center"/>
      <protection hidden="1"/>
    </xf>
    <xf numFmtId="0" fontId="8" fillId="0" borderId="2" xfId="0" applyFont="1" applyBorder="1" applyAlignment="1" applyProtection="1">
      <alignment horizontal="center"/>
      <protection hidden="1"/>
    </xf>
    <xf numFmtId="0" fontId="8" fillId="0" borderId="2" xfId="0" quotePrefix="1" applyFont="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8" fillId="0" borderId="0" xfId="0" applyFont="1" applyAlignment="1" applyProtection="1">
      <alignment vertical="center"/>
      <protection hidden="1"/>
    </xf>
    <xf numFmtId="0" fontId="0" fillId="0" borderId="0" xfId="0" applyProtection="1">
      <protection hidden="1"/>
    </xf>
    <xf numFmtId="0" fontId="0" fillId="0" borderId="0" xfId="0" applyAlignment="1" applyProtection="1">
      <alignment vertical="center"/>
      <protection hidden="1"/>
    </xf>
    <xf numFmtId="0" fontId="0" fillId="0" borderId="2" xfId="0" applyBorder="1" applyAlignment="1" applyProtection="1">
      <alignment horizontal="center"/>
      <protection hidden="1"/>
    </xf>
    <xf numFmtId="0" fontId="9" fillId="0" borderId="2" xfId="0" applyFont="1" applyBorder="1" applyAlignment="1" applyProtection="1">
      <alignment horizontal="center"/>
      <protection hidden="1"/>
    </xf>
    <xf numFmtId="0" fontId="0" fillId="4" borderId="44" xfId="0" applyFont="1" applyFill="1" applyBorder="1" applyAlignment="1" applyProtection="1">
      <alignment horizontal="center"/>
      <protection locked="0"/>
    </xf>
    <xf numFmtId="0" fontId="0" fillId="4" borderId="39" xfId="0" applyFont="1" applyFill="1" applyBorder="1" applyAlignment="1" applyProtection="1">
      <alignment horizontal="center"/>
      <protection locked="0"/>
    </xf>
    <xf numFmtId="0" fontId="0" fillId="5" borderId="10" xfId="0" applyFont="1" applyFill="1" applyBorder="1" applyAlignment="1" applyProtection="1">
      <alignment horizontal="center"/>
      <protection hidden="1"/>
    </xf>
    <xf numFmtId="1" fontId="0" fillId="5" borderId="39" xfId="0" applyNumberFormat="1" applyFont="1" applyFill="1" applyBorder="1" applyAlignment="1" applyProtection="1">
      <alignment horizontal="center" vertical="center"/>
      <protection hidden="1"/>
    </xf>
    <xf numFmtId="0" fontId="1" fillId="0" borderId="0" xfId="0" applyFont="1" applyFill="1" applyBorder="1" applyAlignment="1" applyProtection="1">
      <protection hidden="1"/>
    </xf>
    <xf numFmtId="0" fontId="1" fillId="2" borderId="30" xfId="0" applyFont="1" applyFill="1" applyBorder="1" applyAlignment="1" applyProtection="1">
      <protection hidden="1"/>
    </xf>
    <xf numFmtId="0" fontId="8" fillId="0" borderId="37" xfId="0" applyFont="1" applyBorder="1" applyAlignment="1" applyProtection="1">
      <alignment vertical="center"/>
      <protection hidden="1"/>
    </xf>
    <xf numFmtId="0" fontId="0" fillId="0" borderId="10" xfId="0" applyBorder="1" applyAlignment="1" applyProtection="1">
      <alignment vertical="center"/>
      <protection hidden="1"/>
    </xf>
    <xf numFmtId="0" fontId="8" fillId="0" borderId="38" xfId="0" quotePrefix="1" applyFont="1" applyBorder="1" applyAlignment="1" applyProtection="1">
      <alignment vertical="center"/>
      <protection hidden="1"/>
    </xf>
    <xf numFmtId="0" fontId="1" fillId="0" borderId="0" xfId="0" applyFont="1" applyProtection="1">
      <protection hidden="1"/>
    </xf>
    <xf numFmtId="0" fontId="1" fillId="0" borderId="6" xfId="0" applyFont="1" applyBorder="1" applyProtection="1">
      <protection hidden="1"/>
    </xf>
    <xf numFmtId="0" fontId="1" fillId="0" borderId="0" xfId="0" applyFont="1" applyAlignment="1" applyProtection="1">
      <alignment horizontal="right"/>
      <protection hidden="1"/>
    </xf>
    <xf numFmtId="0" fontId="0" fillId="0" borderId="0" xfId="0" applyAlignment="1" applyProtection="1">
      <alignment horizontal="right"/>
      <protection hidden="1"/>
    </xf>
    <xf numFmtId="0" fontId="0" fillId="0" borderId="0" xfId="0" applyFill="1" applyBorder="1" applyAlignment="1" applyProtection="1">
      <protection hidden="1"/>
    </xf>
    <xf numFmtId="0" fontId="2" fillId="2" borderId="20" xfId="0" applyFont="1" applyFill="1" applyBorder="1" applyAlignment="1" applyProtection="1">
      <alignment horizontal="center"/>
      <protection hidden="1"/>
    </xf>
    <xf numFmtId="0" fontId="2" fillId="2" borderId="43"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0" fillId="0" borderId="10" xfId="0" applyFont="1" applyBorder="1" applyAlignment="1" applyProtection="1">
      <alignment vertical="center"/>
      <protection hidden="1"/>
    </xf>
    <xf numFmtId="0" fontId="0" fillId="0" borderId="7" xfId="0" applyFont="1" applyBorder="1" applyAlignment="1" applyProtection="1">
      <alignment vertical="center"/>
      <protection hidden="1"/>
    </xf>
    <xf numFmtId="0" fontId="0" fillId="0" borderId="4" xfId="0" applyFont="1" applyBorder="1" applyAlignment="1" applyProtection="1">
      <alignment vertical="center"/>
      <protection hidden="1"/>
    </xf>
    <xf numFmtId="0" fontId="0" fillId="0" borderId="0" xfId="0" applyBorder="1" applyAlignment="1" applyProtection="1">
      <alignment horizontal="center"/>
      <protection hidden="1"/>
    </xf>
    <xf numFmtId="0" fontId="1" fillId="0" borderId="22" xfId="0" applyFont="1" applyFill="1" applyBorder="1" applyAlignment="1" applyProtection="1">
      <alignment vertical="center"/>
      <protection hidden="1"/>
    </xf>
    <xf numFmtId="0" fontId="0" fillId="0" borderId="22" xfId="0" applyBorder="1" applyAlignment="1" applyProtection="1">
      <alignment horizontal="center"/>
      <protection hidden="1"/>
    </xf>
    <xf numFmtId="0" fontId="0" fillId="0" borderId="0" xfId="0" applyBorder="1" applyAlignment="1" applyProtection="1">
      <protection hidden="1"/>
    </xf>
    <xf numFmtId="0" fontId="1" fillId="0" borderId="0" xfId="0" applyFont="1" applyBorder="1" applyAlignment="1" applyProtection="1">
      <alignment horizontal="center"/>
      <protection hidden="1"/>
    </xf>
    <xf numFmtId="0" fontId="2" fillId="0" borderId="20" xfId="0" applyFont="1" applyBorder="1" applyAlignment="1" applyProtection="1">
      <alignment horizontal="center"/>
      <protection hidden="1"/>
    </xf>
    <xf numFmtId="0" fontId="2" fillId="0" borderId="43" xfId="0" applyFont="1" applyBorder="1" applyAlignment="1" applyProtection="1">
      <alignment horizontal="center"/>
      <protection hidden="1"/>
    </xf>
    <xf numFmtId="0" fontId="1" fillId="2" borderId="21" xfId="0" applyFont="1" applyFill="1" applyBorder="1" applyAlignment="1" applyProtection="1">
      <alignment horizontal="center"/>
      <protection hidden="1"/>
    </xf>
    <xf numFmtId="0" fontId="1" fillId="2" borderId="40" xfId="0" applyFont="1" applyFill="1" applyBorder="1" applyAlignment="1" applyProtection="1">
      <alignment horizontal="center"/>
      <protection hidden="1"/>
    </xf>
    <xf numFmtId="2" fontId="0" fillId="0" borderId="0" xfId="0" applyNumberFormat="1" applyBorder="1" applyAlignment="1" applyProtection="1">
      <alignment horizontal="center" vertical="center"/>
      <protection hidden="1"/>
    </xf>
    <xf numFmtId="0" fontId="1" fillId="2" borderId="42" xfId="0" applyFont="1" applyFill="1" applyBorder="1" applyAlignment="1" applyProtection="1">
      <alignment horizontal="left"/>
      <protection hidden="1"/>
    </xf>
    <xf numFmtId="0" fontId="1" fillId="2" borderId="30" xfId="0" applyFont="1" applyFill="1" applyBorder="1" applyAlignment="1" applyProtection="1">
      <alignment horizontal="left"/>
      <protection hidden="1"/>
    </xf>
    <xf numFmtId="0" fontId="0" fillId="0" borderId="7" xfId="0" applyBorder="1" applyAlignment="1" applyProtection="1">
      <alignment vertical="center"/>
      <protection hidden="1"/>
    </xf>
    <xf numFmtId="0" fontId="0" fillId="0" borderId="4" xfId="0" applyBorder="1" applyAlignment="1" applyProtection="1">
      <alignment vertical="center"/>
      <protection hidden="1"/>
    </xf>
    <xf numFmtId="0" fontId="1" fillId="2" borderId="42" xfId="0" applyFont="1" applyFill="1" applyBorder="1" applyAlignment="1" applyProtection="1">
      <protection hidden="1"/>
    </xf>
    <xf numFmtId="164" fontId="1" fillId="2" borderId="30" xfId="0" applyNumberFormat="1" applyFont="1" applyFill="1" applyBorder="1" applyAlignment="1" applyProtection="1">
      <alignment horizontal="left"/>
      <protection hidden="1"/>
    </xf>
    <xf numFmtId="0" fontId="0" fillId="0" borderId="0" xfId="0" applyAlignment="1" applyProtection="1">
      <alignment vertical="top"/>
      <protection hidden="1"/>
    </xf>
    <xf numFmtId="0" fontId="0" fillId="0" borderId="0" xfId="0" applyAlignment="1" applyProtection="1">
      <alignment textRotation="90"/>
      <protection hidden="1"/>
    </xf>
    <xf numFmtId="0" fontId="0" fillId="0" borderId="8" xfId="0" applyBorder="1" applyProtection="1">
      <protection hidden="1"/>
    </xf>
    <xf numFmtId="0" fontId="6" fillId="0" borderId="21" xfId="0" applyFont="1" applyBorder="1" applyProtection="1">
      <protection hidden="1"/>
    </xf>
    <xf numFmtId="0" fontId="14" fillId="6" borderId="9" xfId="1" applyFill="1" applyBorder="1" applyProtection="1">
      <protection hidden="1"/>
    </xf>
    <xf numFmtId="0" fontId="1" fillId="0" borderId="6" xfId="0" applyFont="1" applyBorder="1" applyAlignment="1" applyProtection="1">
      <alignment horizontal="right"/>
      <protection hidden="1"/>
    </xf>
    <xf numFmtId="14" fontId="1" fillId="0" borderId="6" xfId="0" applyNumberFormat="1" applyFont="1" applyBorder="1" applyProtection="1">
      <protection hidden="1"/>
    </xf>
    <xf numFmtId="0" fontId="13" fillId="0" borderId="0" xfId="0" applyFont="1" applyProtection="1">
      <protection hidden="1"/>
    </xf>
    <xf numFmtId="0" fontId="3" fillId="0" borderId="0" xfId="0" applyFont="1" applyProtection="1">
      <protection hidden="1"/>
    </xf>
    <xf numFmtId="0" fontId="13" fillId="0" borderId="0" xfId="0" applyFont="1" applyAlignment="1" applyProtection="1">
      <alignment vertical="center"/>
      <protection hidden="1"/>
    </xf>
    <xf numFmtId="0" fontId="13" fillId="0" borderId="0" xfId="0" applyFont="1" applyAlignment="1" applyProtection="1">
      <alignment vertical="top"/>
      <protection hidden="1"/>
    </xf>
    <xf numFmtId="0" fontId="13" fillId="0" borderId="27" xfId="0" applyFont="1" applyBorder="1" applyAlignment="1" applyProtection="1">
      <alignment vertical="center"/>
      <protection hidden="1"/>
    </xf>
    <xf numFmtId="0" fontId="13" fillId="0" borderId="27" xfId="0" applyFont="1" applyBorder="1" applyProtection="1">
      <protection hidden="1"/>
    </xf>
    <xf numFmtId="0" fontId="13" fillId="0" borderId="22" xfId="0" applyFont="1" applyBorder="1" applyProtection="1">
      <protection hidden="1"/>
    </xf>
    <xf numFmtId="0" fontId="13" fillId="0" borderId="29" xfId="0" applyFont="1" applyBorder="1" applyAlignment="1" applyProtection="1">
      <alignment vertical="center"/>
      <protection hidden="1"/>
    </xf>
    <xf numFmtId="0" fontId="13" fillId="0" borderId="8" xfId="0" applyFont="1" applyBorder="1" applyAlignment="1" applyProtection="1">
      <alignment vertical="center"/>
      <protection hidden="1"/>
    </xf>
    <xf numFmtId="0" fontId="0" fillId="0" borderId="1" xfId="0" applyFont="1" applyBorder="1" applyAlignment="1" applyProtection="1">
      <alignment horizontal="center"/>
      <protection hidden="1"/>
    </xf>
    <xf numFmtId="164" fontId="0" fillId="0" borderId="1" xfId="0" applyNumberFormat="1" applyFont="1" applyBorder="1" applyAlignment="1" applyProtection="1">
      <alignment horizontal="center"/>
      <protection hidden="1"/>
    </xf>
    <xf numFmtId="0" fontId="0" fillId="0" borderId="26" xfId="0" applyFont="1" applyBorder="1" applyAlignment="1" applyProtection="1">
      <alignment vertical="top"/>
      <protection hidden="1"/>
    </xf>
    <xf numFmtId="0" fontId="0" fillId="0" borderId="2" xfId="0" applyFont="1" applyBorder="1" applyAlignment="1" applyProtection="1">
      <alignment horizontal="left" vertical="center"/>
      <protection locked="0"/>
    </xf>
    <xf numFmtId="0" fontId="8" fillId="0" borderId="36" xfId="0" quotePrefix="1" applyFont="1" applyBorder="1" applyAlignment="1" applyProtection="1">
      <alignment horizontal="center" vertical="center"/>
      <protection hidden="1"/>
    </xf>
    <xf numFmtId="0" fontId="0" fillId="0" borderId="0" xfId="0" applyFont="1"/>
    <xf numFmtId="0" fontId="0" fillId="0" borderId="0" xfId="0" applyFont="1" applyBorder="1"/>
    <xf numFmtId="0" fontId="0" fillId="0" borderId="10" xfId="0" applyFont="1" applyBorder="1"/>
    <xf numFmtId="0" fontId="0" fillId="0" borderId="4" xfId="0" applyFont="1" applyBorder="1"/>
    <xf numFmtId="0" fontId="3" fillId="0" borderId="0" xfId="0" applyFont="1" applyFill="1" applyBorder="1" applyAlignment="1">
      <alignment horizontal="center"/>
    </xf>
    <xf numFmtId="0" fontId="19" fillId="0" borderId="0" xfId="0" applyFont="1" applyFill="1" applyBorder="1" applyAlignment="1">
      <alignment horizontal="center"/>
    </xf>
    <xf numFmtId="0" fontId="20" fillId="0" borderId="0" xfId="0" applyFont="1" applyFill="1" applyBorder="1" applyAlignment="1">
      <alignment horizontal="center"/>
    </xf>
    <xf numFmtId="0" fontId="15" fillId="0" borderId="20" xfId="0" applyFont="1" applyBorder="1"/>
    <xf numFmtId="0" fontId="15" fillId="0" borderId="16" xfId="0" applyFont="1" applyBorder="1"/>
    <xf numFmtId="0" fontId="16" fillId="0" borderId="31" xfId="0" applyFont="1" applyBorder="1"/>
    <xf numFmtId="0" fontId="17" fillId="0" borderId="9" xfId="0" applyFont="1" applyBorder="1" applyAlignment="1">
      <alignment horizontal="center"/>
    </xf>
    <xf numFmtId="0" fontId="0" fillId="0" borderId="0" xfId="0" applyFont="1" applyFill="1" applyBorder="1"/>
    <xf numFmtId="0" fontId="22" fillId="0" borderId="0" xfId="0" applyFont="1"/>
    <xf numFmtId="0" fontId="0" fillId="0" borderId="0" xfId="0" applyAlignment="1" applyProtection="1">
      <alignment vertical="top"/>
      <protection hidden="1"/>
    </xf>
    <xf numFmtId="0" fontId="6" fillId="0" borderId="41" xfId="0" applyFont="1" applyBorder="1" applyAlignment="1" applyProtection="1">
      <alignment wrapText="1"/>
      <protection hidden="1"/>
    </xf>
    <xf numFmtId="0" fontId="6" fillId="0" borderId="41" xfId="0" applyFont="1" applyBorder="1" applyAlignment="1" applyProtection="1">
      <alignment wrapText="1"/>
      <protection hidden="1"/>
    </xf>
    <xf numFmtId="0" fontId="0" fillId="0" borderId="0" xfId="0" applyAlignment="1" applyProtection="1">
      <alignment vertical="top"/>
      <protection hidden="1"/>
    </xf>
    <xf numFmtId="0" fontId="0" fillId="0" borderId="0" xfId="0" applyAlignment="1" applyProtection="1">
      <alignment horizontal="center"/>
      <protection hidden="1"/>
    </xf>
    <xf numFmtId="0" fontId="13" fillId="0" borderId="22" xfId="0" applyFont="1" applyBorder="1" applyAlignment="1" applyProtection="1">
      <alignment vertical="center"/>
      <protection hidden="1"/>
    </xf>
    <xf numFmtId="0" fontId="1" fillId="0" borderId="0" xfId="0" applyFont="1" applyBorder="1" applyProtection="1">
      <protection hidden="1"/>
    </xf>
    <xf numFmtId="0" fontId="0" fillId="4" borderId="21" xfId="0" applyFill="1" applyBorder="1" applyProtection="1">
      <protection hidden="1"/>
    </xf>
    <xf numFmtId="0" fontId="0" fillId="4" borderId="40" xfId="0" applyFill="1" applyBorder="1" applyProtection="1">
      <protection locked="0"/>
    </xf>
    <xf numFmtId="1" fontId="0" fillId="4" borderId="42" xfId="0" applyNumberFormat="1" applyFont="1" applyFill="1" applyBorder="1" applyAlignment="1" applyProtection="1">
      <alignment horizontal="center" vertical="center"/>
      <protection hidden="1"/>
    </xf>
    <xf numFmtId="1" fontId="0" fillId="4" borderId="30" xfId="0" applyNumberFormat="1" applyFont="1" applyFill="1" applyBorder="1" applyAlignment="1" applyProtection="1">
      <alignment horizontal="center" vertical="center"/>
      <protection hidden="1"/>
    </xf>
    <xf numFmtId="0" fontId="0" fillId="4" borderId="42" xfId="0" applyFill="1" applyBorder="1" applyAlignment="1" applyProtection="1">
      <alignment horizontal="center"/>
      <protection hidden="1"/>
    </xf>
    <xf numFmtId="0" fontId="0" fillId="4" borderId="30" xfId="0" applyFill="1" applyBorder="1" applyAlignment="1" applyProtection="1">
      <alignment horizontal="center"/>
      <protection hidden="1"/>
    </xf>
    <xf numFmtId="0" fontId="11" fillId="4" borderId="41" xfId="0" applyFont="1" applyFill="1" applyBorder="1" applyAlignment="1" applyProtection="1">
      <protection hidden="1"/>
    </xf>
    <xf numFmtId="0" fontId="11" fillId="4" borderId="32" xfId="0" applyFont="1" applyFill="1" applyBorder="1" applyAlignment="1" applyProtection="1">
      <protection hidden="1"/>
    </xf>
    <xf numFmtId="0" fontId="0" fillId="0" borderId="0" xfId="0" applyBorder="1" applyAlignment="1" applyProtection="1">
      <alignment horizontal="center"/>
      <protection hidden="1"/>
    </xf>
    <xf numFmtId="0" fontId="0" fillId="0" borderId="0" xfId="0" applyAlignment="1" applyProtection="1">
      <alignment vertical="top"/>
      <protection hidden="1"/>
    </xf>
    <xf numFmtId="0" fontId="6" fillId="0" borderId="41" xfId="0" applyFont="1" applyBorder="1" applyAlignment="1" applyProtection="1">
      <alignment wrapText="1"/>
      <protection hidden="1"/>
    </xf>
    <xf numFmtId="0" fontId="11" fillId="0" borderId="8" xfId="0" applyFont="1" applyBorder="1" applyAlignment="1" applyProtection="1">
      <protection hidden="1"/>
    </xf>
    <xf numFmtId="164" fontId="0" fillId="0" borderId="0" xfId="0" applyNumberFormat="1" applyBorder="1" applyAlignment="1" applyProtection="1">
      <alignment horizontal="center"/>
      <protection hidden="1"/>
    </xf>
    <xf numFmtId="0" fontId="0" fillId="0" borderId="0" xfId="0" applyBorder="1" applyAlignment="1" applyProtection="1">
      <alignment horizontal="center" vertical="center"/>
      <protection hidden="1"/>
    </xf>
    <xf numFmtId="0" fontId="0" fillId="0" borderId="0" xfId="0" applyFont="1" applyBorder="1" applyAlignment="1" applyProtection="1">
      <alignment vertical="center"/>
      <protection hidden="1"/>
    </xf>
    <xf numFmtId="1" fontId="0" fillId="4" borderId="0" xfId="0" applyNumberFormat="1" applyFont="1" applyFill="1" applyBorder="1" applyAlignment="1" applyProtection="1">
      <alignment horizontal="center" vertical="center"/>
      <protection hidden="1"/>
    </xf>
    <xf numFmtId="0" fontId="0" fillId="0" borderId="13" xfId="0" applyFont="1" applyFill="1" applyBorder="1" applyAlignment="1" applyProtection="1">
      <alignment horizontal="center" vertical="center"/>
      <protection locked="0"/>
    </xf>
    <xf numFmtId="1" fontId="0" fillId="5" borderId="12" xfId="0" applyNumberFormat="1" applyFont="1" applyFill="1" applyBorder="1" applyAlignment="1" applyProtection="1">
      <alignment horizontal="center" vertical="center"/>
      <protection hidden="1"/>
    </xf>
    <xf numFmtId="0" fontId="0" fillId="5" borderId="12" xfId="0" applyFont="1" applyFill="1" applyBorder="1" applyAlignment="1" applyProtection="1">
      <alignment horizontal="center" vertical="center"/>
      <protection hidden="1"/>
    </xf>
    <xf numFmtId="0" fontId="0" fillId="5" borderId="13" xfId="0" applyFont="1" applyFill="1" applyBorder="1" applyAlignment="1" applyProtection="1">
      <alignment horizontal="center" vertical="center"/>
      <protection hidden="1"/>
    </xf>
    <xf numFmtId="0" fontId="2" fillId="2" borderId="15" xfId="0" applyFont="1" applyFill="1" applyBorder="1" applyAlignment="1" applyProtection="1">
      <alignment horizontal="center"/>
      <protection hidden="1"/>
    </xf>
    <xf numFmtId="0" fontId="2" fillId="2" borderId="23" xfId="0" applyFont="1" applyFill="1" applyBorder="1" applyAlignment="1" applyProtection="1">
      <alignment horizontal="center"/>
      <protection hidden="1"/>
    </xf>
    <xf numFmtId="2" fontId="0" fillId="5" borderId="12" xfId="0" applyNumberFormat="1" applyFont="1" applyFill="1" applyBorder="1" applyAlignment="1" applyProtection="1">
      <alignment horizontal="center" vertical="center"/>
      <protection hidden="1"/>
    </xf>
    <xf numFmtId="2" fontId="0" fillId="5" borderId="13" xfId="0" applyNumberFormat="1" applyFont="1" applyFill="1" applyBorder="1" applyAlignment="1" applyProtection="1">
      <alignment horizontal="center" vertical="center"/>
      <protection hidden="1"/>
    </xf>
    <xf numFmtId="0" fontId="0" fillId="0" borderId="14"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39" xfId="0" applyFont="1" applyFill="1" applyBorder="1" applyAlignment="1" applyProtection="1">
      <alignment horizontal="center" vertical="center"/>
      <protection locked="0"/>
    </xf>
    <xf numFmtId="0" fontId="0" fillId="5" borderId="39" xfId="0" applyFont="1" applyFill="1" applyBorder="1" applyAlignment="1" applyProtection="1">
      <alignment horizontal="center" vertical="center"/>
      <protection hidden="1"/>
    </xf>
    <xf numFmtId="2" fontId="0" fillId="5" borderId="39" xfId="0" applyNumberFormat="1" applyFont="1" applyFill="1" applyBorder="1" applyAlignment="1" applyProtection="1">
      <alignment horizontal="center" vertical="center"/>
      <protection hidden="1"/>
    </xf>
    <xf numFmtId="0" fontId="0" fillId="0" borderId="0" xfId="0" applyBorder="1" applyAlignment="1" applyProtection="1">
      <protection hidden="1"/>
    </xf>
    <xf numFmtId="0" fontId="0" fillId="0" borderId="0" xfId="0" applyBorder="1" applyAlignment="1" applyProtection="1">
      <alignment horizontal="center"/>
      <protection hidden="1"/>
    </xf>
    <xf numFmtId="0" fontId="0" fillId="0" borderId="0" xfId="0" applyBorder="1" applyAlignment="1" applyProtection="1">
      <protection hidden="1"/>
    </xf>
    <xf numFmtId="0" fontId="0" fillId="0" borderId="0" xfId="0" applyFont="1" applyBorder="1" applyAlignment="1" applyProtection="1">
      <alignment horizontal="left"/>
      <protection hidden="1"/>
    </xf>
    <xf numFmtId="0" fontId="1" fillId="0" borderId="0" xfId="0" applyFont="1" applyBorder="1" applyAlignment="1" applyProtection="1">
      <alignment horizontal="left"/>
      <protection hidden="1"/>
    </xf>
    <xf numFmtId="0" fontId="0" fillId="0" borderId="3" xfId="0" applyFont="1" applyBorder="1" applyAlignment="1" applyProtection="1">
      <alignment horizontal="left" vertical="center"/>
      <protection locked="0"/>
    </xf>
    <xf numFmtId="0" fontId="14" fillId="0" borderId="7" xfId="1" applyBorder="1" applyAlignment="1" applyProtection="1">
      <alignment horizontal="center"/>
      <protection hidden="1"/>
    </xf>
    <xf numFmtId="0" fontId="14" fillId="0" borderId="4" xfId="1" applyBorder="1" applyAlignment="1" applyProtection="1">
      <alignment horizontal="center"/>
      <protection hidden="1"/>
    </xf>
    <xf numFmtId="0" fontId="0" fillId="0" borderId="15" xfId="0" applyFont="1" applyBorder="1" applyAlignment="1" applyProtection="1">
      <alignment horizontal="left"/>
      <protection locked="0"/>
    </xf>
    <xf numFmtId="0" fontId="0" fillId="0" borderId="5" xfId="0" applyFont="1" applyBorder="1" applyAlignment="1" applyProtection="1">
      <alignment horizontal="left" vertical="center"/>
      <protection locked="0"/>
    </xf>
    <xf numFmtId="0" fontId="0" fillId="0" borderId="5" xfId="0" applyFont="1" applyBorder="1" applyAlignment="1" applyProtection="1">
      <alignment horizontal="center"/>
      <protection hidden="1"/>
    </xf>
    <xf numFmtId="164" fontId="0" fillId="0" borderId="5" xfId="0" applyNumberFormat="1" applyFont="1" applyBorder="1" applyAlignment="1" applyProtection="1">
      <alignment horizontal="center"/>
      <protection hidden="1"/>
    </xf>
    <xf numFmtId="0" fontId="0" fillId="0" borderId="12" xfId="0" applyFont="1" applyBorder="1" applyAlignment="1" applyProtection="1">
      <alignment horizontal="left"/>
      <protection locked="0"/>
    </xf>
    <xf numFmtId="0" fontId="0" fillId="0" borderId="15" xfId="0" applyBorder="1" applyAlignment="1" applyProtection="1">
      <alignment horizontal="center"/>
      <protection locked="0"/>
    </xf>
    <xf numFmtId="0" fontId="14" fillId="0" borderId="51" xfId="1" applyBorder="1" applyAlignment="1" applyProtection="1">
      <alignment horizontal="center"/>
      <protection hidden="1"/>
    </xf>
    <xf numFmtId="0" fontId="14" fillId="0" borderId="45" xfId="1" applyBorder="1" applyAlignment="1" applyProtection="1">
      <alignment horizontal="center"/>
      <protection hidden="1"/>
    </xf>
    <xf numFmtId="0" fontId="0" fillId="0" borderId="2" xfId="0" applyFont="1" applyBorder="1" applyAlignment="1" applyProtection="1">
      <alignment horizontal="center"/>
      <protection hidden="1"/>
    </xf>
    <xf numFmtId="164" fontId="0" fillId="0" borderId="2" xfId="0" applyNumberFormat="1" applyFont="1" applyBorder="1" applyAlignment="1" applyProtection="1">
      <alignment horizontal="center"/>
      <protection hidden="1"/>
    </xf>
    <xf numFmtId="0" fontId="0" fillId="0" borderId="13" xfId="0" applyFont="1" applyBorder="1" applyAlignment="1" applyProtection="1">
      <alignment vertical="top"/>
      <protection hidden="1"/>
    </xf>
    <xf numFmtId="0" fontId="0" fillId="0" borderId="25" xfId="0" applyFont="1" applyBorder="1" applyAlignment="1" applyProtection="1">
      <alignment horizontal="center"/>
      <protection hidden="1"/>
    </xf>
    <xf numFmtId="164" fontId="0" fillId="0" borderId="25" xfId="0" applyNumberFormat="1" applyFont="1" applyBorder="1" applyAlignment="1" applyProtection="1">
      <alignment horizontal="center"/>
      <protection hidden="1"/>
    </xf>
    <xf numFmtId="0" fontId="0" fillId="0" borderId="49" xfId="0" applyFont="1" applyBorder="1" applyAlignment="1" applyProtection="1">
      <alignment vertical="top"/>
      <protection hidden="1"/>
    </xf>
    <xf numFmtId="0" fontId="0" fillId="0" borderId="24" xfId="0" applyBorder="1" applyAlignment="1" applyProtection="1">
      <alignment horizontal="center"/>
      <protection locked="0"/>
    </xf>
    <xf numFmtId="0" fontId="3" fillId="0" borderId="2" xfId="0" applyFont="1" applyBorder="1" applyAlignment="1" applyProtection="1">
      <alignment horizontal="left"/>
      <protection locked="0"/>
    </xf>
    <xf numFmtId="0" fontId="3" fillId="0" borderId="25" xfId="0" applyFont="1" applyBorder="1" applyAlignment="1" applyProtection="1">
      <alignment horizontal="left"/>
      <protection locked="0"/>
    </xf>
    <xf numFmtId="0" fontId="22" fillId="0" borderId="16" xfId="0" applyFont="1" applyBorder="1"/>
    <xf numFmtId="0" fontId="22" fillId="0" borderId="16" xfId="0" applyFont="1" applyBorder="1" applyAlignment="1">
      <alignment textRotation="90"/>
    </xf>
    <xf numFmtId="0" fontId="22" fillId="0" borderId="31" xfId="0" applyFont="1" applyBorder="1"/>
    <xf numFmtId="0" fontId="22" fillId="0" borderId="4" xfId="0" applyFont="1" applyBorder="1"/>
    <xf numFmtId="0" fontId="25" fillId="6" borderId="9" xfId="1" applyFont="1" applyFill="1" applyBorder="1" applyProtection="1">
      <protection hidden="1"/>
    </xf>
    <xf numFmtId="0" fontId="22" fillId="0" borderId="34" xfId="0" applyFont="1" applyBorder="1"/>
    <xf numFmtId="0" fontId="10" fillId="0" borderId="15" xfId="0" applyFont="1" applyFill="1" applyBorder="1" applyAlignment="1">
      <alignment horizontal="center" vertical="center"/>
    </xf>
    <xf numFmtId="0" fontId="10" fillId="0" borderId="5" xfId="0" applyFont="1" applyFill="1" applyBorder="1" applyAlignment="1">
      <alignment horizontal="center" vertical="center"/>
    </xf>
    <xf numFmtId="2" fontId="5" fillId="0" borderId="5" xfId="0" applyNumberFormat="1" applyFont="1" applyFill="1" applyBorder="1" applyAlignment="1">
      <alignment horizontal="center" vertical="center"/>
    </xf>
    <xf numFmtId="0" fontId="10" fillId="0" borderId="23" xfId="0" applyFont="1" applyFill="1" applyBorder="1" applyAlignment="1">
      <alignment horizontal="center" vertical="center"/>
    </xf>
    <xf numFmtId="0" fontId="10" fillId="0" borderId="0" xfId="0" applyFont="1" applyFill="1" applyBorder="1" applyAlignment="1">
      <alignment horizontal="center" vertical="center"/>
    </xf>
    <xf numFmtId="2" fontId="5" fillId="0" borderId="0" xfId="0" applyNumberFormat="1" applyFont="1" applyFill="1" applyBorder="1" applyAlignment="1">
      <alignment horizontal="center" vertical="center"/>
    </xf>
    <xf numFmtId="2" fontId="26" fillId="0" borderId="0" xfId="0" applyNumberFormat="1" applyFont="1" applyFill="1" applyBorder="1" applyAlignment="1">
      <alignment horizontal="center" vertical="center"/>
    </xf>
    <xf numFmtId="0" fontId="10" fillId="0" borderId="0" xfId="0" applyFont="1" applyBorder="1" applyAlignment="1">
      <alignment horizontal="center" vertical="center"/>
    </xf>
    <xf numFmtId="0" fontId="10" fillId="0" borderId="0" xfId="0" applyFont="1" applyAlignment="1">
      <alignment horizontal="center" vertical="center"/>
    </xf>
    <xf numFmtId="0" fontId="10" fillId="0" borderId="12" xfId="0" applyFont="1" applyFill="1" applyBorder="1" applyAlignment="1">
      <alignment horizontal="center" vertical="center"/>
    </xf>
    <xf numFmtId="0" fontId="10" fillId="0" borderId="2" xfId="0" applyFont="1" applyFill="1" applyBorder="1" applyAlignment="1">
      <alignment horizontal="center" vertical="center"/>
    </xf>
    <xf numFmtId="2" fontId="5" fillId="0" borderId="2" xfId="0" applyNumberFormat="1" applyFont="1" applyFill="1" applyBorder="1" applyAlignment="1">
      <alignment horizontal="center" vertical="center"/>
    </xf>
    <xf numFmtId="0" fontId="10" fillId="0" borderId="13" xfId="0" applyFont="1" applyFill="1" applyBorder="1" applyAlignment="1">
      <alignment horizontal="center" vertical="center"/>
    </xf>
    <xf numFmtId="0" fontId="10" fillId="0" borderId="24" xfId="0" applyFont="1" applyFill="1" applyBorder="1" applyAlignment="1">
      <alignment horizontal="center" vertical="center"/>
    </xf>
    <xf numFmtId="0" fontId="10" fillId="0" borderId="25" xfId="0" applyFont="1" applyFill="1" applyBorder="1" applyAlignment="1">
      <alignment horizontal="center" vertical="center"/>
    </xf>
    <xf numFmtId="2" fontId="5" fillId="0" borderId="25" xfId="0" applyNumberFormat="1" applyFont="1" applyFill="1" applyBorder="1" applyAlignment="1">
      <alignment horizontal="center" vertical="center"/>
    </xf>
    <xf numFmtId="0" fontId="10" fillId="0" borderId="49" xfId="0" applyFont="1" applyFill="1" applyBorder="1" applyAlignment="1">
      <alignment horizontal="center" vertical="center"/>
    </xf>
    <xf numFmtId="0" fontId="10" fillId="0" borderId="10" xfId="0" applyFont="1" applyBorder="1"/>
    <xf numFmtId="14" fontId="10" fillId="0" borderId="10" xfId="0" applyNumberFormat="1" applyFont="1" applyBorder="1" applyAlignment="1" applyProtection="1">
      <alignment horizontal="left"/>
      <protection locked="0"/>
    </xf>
    <xf numFmtId="0" fontId="10" fillId="0" borderId="52" xfId="0" applyFont="1" applyFill="1" applyBorder="1" applyAlignment="1">
      <alignment horizontal="center" vertical="center"/>
    </xf>
    <xf numFmtId="0" fontId="10" fillId="0" borderId="53" xfId="0" applyFont="1" applyFill="1" applyBorder="1" applyAlignment="1">
      <alignment horizontal="center" vertical="center"/>
    </xf>
    <xf numFmtId="0" fontId="27" fillId="0" borderId="20" xfId="0" applyFont="1" applyBorder="1"/>
    <xf numFmtId="0" fontId="13" fillId="0" borderId="47" xfId="0" applyFont="1" applyFill="1" applyBorder="1" applyAlignment="1">
      <alignment horizontal="center" textRotation="90"/>
    </xf>
    <xf numFmtId="0" fontId="13" fillId="0" borderId="48" xfId="0" applyFont="1" applyFill="1" applyBorder="1" applyAlignment="1">
      <alignment horizontal="center" textRotation="90"/>
    </xf>
    <xf numFmtId="0" fontId="28" fillId="0" borderId="19" xfId="0" applyFont="1" applyFill="1" applyBorder="1" applyAlignment="1">
      <alignment horizontal="center" textRotation="90"/>
    </xf>
    <xf numFmtId="0" fontId="14" fillId="6" borderId="9" xfId="1" applyFill="1" applyBorder="1" applyAlignment="1" applyProtection="1">
      <alignment horizontal="center" vertical="center"/>
      <protection hidden="1"/>
    </xf>
    <xf numFmtId="0" fontId="3" fillId="0" borderId="0" xfId="0" applyFont="1" applyBorder="1" applyAlignment="1" applyProtection="1">
      <alignment horizontal="center"/>
      <protection hidden="1"/>
    </xf>
    <xf numFmtId="0" fontId="3" fillId="0" borderId="0" xfId="0" applyFont="1" applyBorder="1" applyProtection="1">
      <protection hidden="1"/>
    </xf>
    <xf numFmtId="0" fontId="17" fillId="0" borderId="27" xfId="0" applyFont="1" applyBorder="1" applyAlignment="1">
      <alignment horizontal="center"/>
    </xf>
    <xf numFmtId="0" fontId="17" fillId="0" borderId="27" xfId="0" applyFont="1" applyBorder="1" applyAlignment="1">
      <alignment horizontal="left"/>
    </xf>
    <xf numFmtId="0" fontId="10" fillId="0" borderId="2" xfId="0" applyFont="1" applyBorder="1" applyAlignment="1">
      <alignment horizontal="center" vertical="center"/>
    </xf>
    <xf numFmtId="0" fontId="10" fillId="0" borderId="54" xfId="0" applyFont="1" applyFill="1" applyBorder="1" applyAlignment="1">
      <alignment horizontal="center" vertical="center"/>
    </xf>
    <xf numFmtId="0" fontId="15" fillId="0" borderId="9" xfId="0" applyFont="1" applyBorder="1"/>
    <xf numFmtId="0" fontId="10" fillId="0" borderId="55" xfId="0" applyFont="1" applyBorder="1" applyAlignment="1">
      <alignment horizontal="center" vertical="center"/>
    </xf>
    <xf numFmtId="0" fontId="15" fillId="0" borderId="31" xfId="0" applyFont="1" applyBorder="1"/>
    <xf numFmtId="0" fontId="10" fillId="0" borderId="56" xfId="0" applyFont="1" applyBorder="1" applyAlignment="1">
      <alignment horizontal="center" vertical="center"/>
    </xf>
    <xf numFmtId="0" fontId="18" fillId="0" borderId="9" xfId="0" applyFont="1" applyBorder="1" applyProtection="1">
      <protection locked="0"/>
    </xf>
    <xf numFmtId="0" fontId="17" fillId="0" borderId="31" xfId="0" applyFont="1" applyBorder="1" applyAlignment="1">
      <alignment horizontal="left"/>
    </xf>
    <xf numFmtId="0" fontId="10" fillId="0" borderId="57" xfId="0" applyFont="1" applyBorder="1" applyAlignment="1">
      <alignment horizontal="left" vertical="center"/>
    </xf>
    <xf numFmtId="0" fontId="10" fillId="0" borderId="55" xfId="0" applyFont="1" applyBorder="1" applyAlignment="1">
      <alignment horizontal="left" vertical="center"/>
    </xf>
    <xf numFmtId="0" fontId="10" fillId="0" borderId="58" xfId="0" applyFont="1" applyBorder="1" applyAlignment="1">
      <alignment horizontal="left" vertical="center"/>
    </xf>
    <xf numFmtId="0" fontId="10" fillId="0" borderId="57" xfId="0" applyFont="1" applyBorder="1" applyAlignment="1">
      <alignment horizontal="center" vertical="center"/>
    </xf>
    <xf numFmtId="0" fontId="10" fillId="0" borderId="59" xfId="0" applyFont="1" applyBorder="1" applyAlignment="1">
      <alignment horizontal="center" vertical="center"/>
    </xf>
    <xf numFmtId="0" fontId="10" fillId="0" borderId="58" xfId="0" applyFont="1" applyBorder="1" applyAlignment="1">
      <alignment horizontal="center" vertical="center"/>
    </xf>
    <xf numFmtId="0" fontId="10" fillId="0" borderId="60" xfId="0" applyFont="1" applyBorder="1" applyAlignment="1">
      <alignment horizontal="center" vertical="center"/>
    </xf>
    <xf numFmtId="0" fontId="10" fillId="0" borderId="59" xfId="0" applyFont="1" applyBorder="1" applyAlignment="1">
      <alignment horizontal="left" vertical="center"/>
    </xf>
    <xf numFmtId="0" fontId="10" fillId="0" borderId="56" xfId="0" applyFont="1" applyBorder="1" applyAlignment="1">
      <alignment horizontal="left" vertical="center"/>
    </xf>
    <xf numFmtId="0" fontId="10" fillId="0" borderId="60" xfId="0" applyFont="1" applyBorder="1" applyAlignment="1">
      <alignment horizontal="left" vertical="center"/>
    </xf>
    <xf numFmtId="0" fontId="0" fillId="0" borderId="7" xfId="0" applyFont="1" applyBorder="1"/>
    <xf numFmtId="0" fontId="10" fillId="0" borderId="7" xfId="0" applyFont="1" applyBorder="1" applyAlignment="1">
      <alignment vertical="center"/>
    </xf>
    <xf numFmtId="14" fontId="10" fillId="0" borderId="7" xfId="0" applyNumberFormat="1" applyFont="1" applyBorder="1" applyAlignment="1" applyProtection="1">
      <alignment horizontal="left" vertical="center"/>
      <protection locked="0"/>
    </xf>
    <xf numFmtId="0" fontId="0" fillId="0" borderId="7" xfId="0" applyFont="1" applyBorder="1" applyAlignment="1">
      <alignment vertical="center"/>
    </xf>
    <xf numFmtId="0" fontId="10" fillId="0" borderId="4" xfId="0" applyFont="1" applyBorder="1"/>
    <xf numFmtId="14" fontId="10" fillId="0" borderId="4" xfId="0" applyNumberFormat="1" applyFont="1" applyBorder="1" applyAlignment="1" applyProtection="1">
      <alignment horizontal="left"/>
      <protection locked="0"/>
    </xf>
    <xf numFmtId="0" fontId="14" fillId="0" borderId="0" xfId="1"/>
    <xf numFmtId="0" fontId="29" fillId="0" borderId="0" xfId="0" applyFont="1" applyAlignment="1">
      <alignment vertical="center"/>
    </xf>
    <xf numFmtId="0" fontId="0" fillId="0" borderId="10" xfId="0" applyBorder="1" applyProtection="1">
      <protection hidden="1"/>
    </xf>
    <xf numFmtId="0" fontId="0" fillId="0" borderId="38" xfId="0" applyBorder="1" applyProtection="1">
      <protection hidden="1"/>
    </xf>
    <xf numFmtId="0" fontId="21" fillId="0" borderId="33" xfId="0" applyFont="1" applyBorder="1" applyAlignment="1" applyProtection="1">
      <alignment vertical="center"/>
      <protection hidden="1"/>
    </xf>
    <xf numFmtId="0" fontId="0" fillId="0" borderId="0" xfId="0" applyBorder="1" applyAlignment="1" applyProtection="1">
      <alignment horizontal="center"/>
      <protection hidden="1"/>
    </xf>
    <xf numFmtId="0" fontId="12" fillId="0" borderId="20" xfId="0" applyFont="1" applyBorder="1" applyAlignment="1" applyProtection="1">
      <alignment horizontal="center" vertical="center"/>
      <protection hidden="1"/>
    </xf>
    <xf numFmtId="0" fontId="12" fillId="0" borderId="16" xfId="0" applyFont="1" applyBorder="1" applyAlignment="1" applyProtection="1">
      <alignment horizontal="center" vertical="center"/>
      <protection hidden="1"/>
    </xf>
    <xf numFmtId="0" fontId="12" fillId="0" borderId="31" xfId="0" applyFont="1" applyBorder="1" applyAlignment="1" applyProtection="1">
      <alignment horizontal="center" vertical="center"/>
      <protection hidden="1"/>
    </xf>
    <xf numFmtId="0" fontId="3" fillId="0" borderId="40" xfId="0" applyFont="1" applyBorder="1" applyAlignment="1" applyProtection="1">
      <alignment horizontal="center"/>
      <protection hidden="1"/>
    </xf>
    <xf numFmtId="0" fontId="3" fillId="0" borderId="32" xfId="0" applyFont="1" applyBorder="1" applyAlignment="1" applyProtection="1">
      <alignment horizontal="center"/>
      <protection hidden="1"/>
    </xf>
    <xf numFmtId="0" fontId="3" fillId="0" borderId="10" xfId="0" applyFont="1" applyBorder="1" applyAlignment="1" applyProtection="1">
      <alignment horizontal="center"/>
      <protection hidden="1"/>
    </xf>
    <xf numFmtId="0" fontId="10" fillId="0" borderId="10" xfId="0" applyFont="1" applyBorder="1" applyAlignment="1" applyProtection="1">
      <alignment horizontal="left"/>
      <protection locked="0"/>
    </xf>
    <xf numFmtId="0" fontId="13" fillId="0" borderId="0" xfId="0" applyFont="1" applyBorder="1" applyAlignment="1" applyProtection="1">
      <alignment horizontal="left"/>
      <protection hidden="1"/>
    </xf>
    <xf numFmtId="0" fontId="0" fillId="0" borderId="10" xfId="0" applyBorder="1" applyAlignment="1" applyProtection="1">
      <alignment horizontal="center"/>
      <protection hidden="1"/>
    </xf>
    <xf numFmtId="0" fontId="13" fillId="0" borderId="0" xfId="0" applyFont="1" applyAlignment="1" applyProtection="1">
      <alignment horizontal="left" vertical="center"/>
      <protection hidden="1"/>
    </xf>
    <xf numFmtId="0" fontId="13" fillId="0" borderId="0" xfId="0" applyFont="1" applyAlignment="1" applyProtection="1">
      <alignment horizontal="left" vertical="top"/>
      <protection hidden="1"/>
    </xf>
    <xf numFmtId="14" fontId="3" fillId="0" borderId="10" xfId="0" applyNumberFormat="1" applyFont="1" applyBorder="1" applyAlignment="1" applyProtection="1">
      <alignment horizontal="left"/>
      <protection locked="0"/>
    </xf>
    <xf numFmtId="0" fontId="13" fillId="0" borderId="22" xfId="0" applyFont="1" applyBorder="1" applyAlignment="1" applyProtection="1">
      <alignment horizontal="left"/>
      <protection hidden="1"/>
    </xf>
    <xf numFmtId="0" fontId="17" fillId="0" borderId="11" xfId="0" applyFont="1" applyBorder="1" applyAlignment="1" applyProtection="1">
      <alignment horizontal="center"/>
      <protection hidden="1"/>
    </xf>
    <xf numFmtId="0" fontId="17" fillId="0" borderId="50" xfId="0" applyFont="1" applyBorder="1" applyAlignment="1" applyProtection="1">
      <alignment horizontal="center"/>
      <protection hidden="1"/>
    </xf>
    <xf numFmtId="0" fontId="6" fillId="0" borderId="22" xfId="0" applyFont="1" applyBorder="1" applyAlignment="1" applyProtection="1">
      <alignment horizontal="left" vertical="top" wrapText="1"/>
      <protection hidden="1"/>
    </xf>
    <xf numFmtId="0" fontId="6" fillId="0" borderId="0" xfId="0" applyFont="1" applyBorder="1" applyAlignment="1" applyProtection="1">
      <alignment horizontal="left" vertical="top" wrapText="1"/>
      <protection hidden="1"/>
    </xf>
    <xf numFmtId="0" fontId="0" fillId="0" borderId="0" xfId="0" applyBorder="1" applyAlignment="1" applyProtection="1">
      <alignment horizontal="left"/>
      <protection hidden="1"/>
    </xf>
    <xf numFmtId="0" fontId="0" fillId="0" borderId="0" xfId="0" applyBorder="1" applyAlignment="1" applyProtection="1">
      <alignment horizontal="center"/>
      <protection hidden="1"/>
    </xf>
    <xf numFmtId="0" fontId="0" fillId="0" borderId="0" xfId="0" applyAlignment="1" applyProtection="1">
      <protection hidden="1"/>
    </xf>
    <xf numFmtId="0" fontId="1" fillId="2" borderId="42" xfId="0" applyFont="1" applyFill="1" applyBorder="1" applyAlignment="1" applyProtection="1">
      <alignment horizontal="center"/>
      <protection hidden="1"/>
    </xf>
    <xf numFmtId="0" fontId="1" fillId="2" borderId="30" xfId="0" applyFont="1" applyFill="1" applyBorder="1" applyAlignment="1" applyProtection="1">
      <alignment horizontal="center"/>
      <protection hidden="1"/>
    </xf>
    <xf numFmtId="0" fontId="10" fillId="2" borderId="21" xfId="0" applyFont="1" applyFill="1" applyBorder="1" applyAlignment="1" applyProtection="1">
      <alignment horizontal="right" vertical="center" wrapText="1"/>
      <protection hidden="1"/>
    </xf>
    <xf numFmtId="0" fontId="10" fillId="2" borderId="22" xfId="0" applyFont="1" applyFill="1" applyBorder="1" applyAlignment="1" applyProtection="1">
      <alignment horizontal="right" vertical="center" wrapText="1"/>
      <protection hidden="1"/>
    </xf>
    <xf numFmtId="0" fontId="10" fillId="2" borderId="41" xfId="0" applyFont="1" applyFill="1" applyBorder="1" applyAlignment="1" applyProtection="1">
      <alignment horizontal="right" vertical="center" wrapText="1"/>
      <protection hidden="1"/>
    </xf>
    <xf numFmtId="0" fontId="10" fillId="2" borderId="8" xfId="0" applyFont="1" applyFill="1" applyBorder="1" applyAlignment="1" applyProtection="1">
      <alignment horizontal="right" vertical="center" wrapText="1"/>
      <protection hidden="1"/>
    </xf>
    <xf numFmtId="0" fontId="10" fillId="2" borderId="22" xfId="0" applyFont="1" applyFill="1" applyBorder="1" applyAlignment="1" applyProtection="1">
      <alignment horizontal="center" vertical="center"/>
      <protection hidden="1"/>
    </xf>
    <xf numFmtId="0" fontId="10" fillId="2" borderId="40" xfId="0" applyFont="1" applyFill="1" applyBorder="1" applyAlignment="1" applyProtection="1">
      <alignment horizontal="center" vertical="center"/>
      <protection hidden="1"/>
    </xf>
    <xf numFmtId="0" fontId="10" fillId="2" borderId="8" xfId="0" applyFont="1" applyFill="1" applyBorder="1" applyAlignment="1" applyProtection="1">
      <alignment horizontal="center" vertical="center"/>
      <protection hidden="1"/>
    </xf>
    <xf numFmtId="0" fontId="10" fillId="2" borderId="32" xfId="0" applyFont="1" applyFill="1" applyBorder="1" applyAlignment="1" applyProtection="1">
      <alignment horizontal="center" vertical="center"/>
      <protection hidden="1"/>
    </xf>
    <xf numFmtId="0" fontId="0" fillId="0" borderId="8" xfId="0" applyBorder="1" applyAlignment="1" applyProtection="1">
      <protection hidden="1"/>
    </xf>
    <xf numFmtId="0" fontId="3" fillId="3" borderId="27" xfId="0" applyFont="1" applyFill="1" applyBorder="1" applyAlignment="1" applyProtection="1">
      <alignment horizontal="center" vertical="center" textRotation="90" wrapText="1"/>
      <protection hidden="1"/>
    </xf>
    <xf numFmtId="0" fontId="3" fillId="3" borderId="28" xfId="0" applyFont="1" applyFill="1" applyBorder="1" applyAlignment="1" applyProtection="1">
      <alignment horizontal="center" vertical="center" textRotation="90" wrapText="1"/>
      <protection hidden="1"/>
    </xf>
    <xf numFmtId="0" fontId="3" fillId="3" borderId="29" xfId="0" applyFont="1" applyFill="1" applyBorder="1" applyAlignment="1" applyProtection="1">
      <alignment horizontal="center" vertical="center" textRotation="90" wrapText="1"/>
      <protection hidden="1"/>
    </xf>
    <xf numFmtId="164" fontId="0" fillId="5" borderId="18" xfId="0" applyNumberFormat="1" applyFont="1" applyFill="1" applyBorder="1" applyAlignment="1" applyProtection="1">
      <alignment horizontal="center" vertical="center"/>
      <protection hidden="1"/>
    </xf>
    <xf numFmtId="164" fontId="0" fillId="5" borderId="45" xfId="0" applyNumberFormat="1" applyFill="1" applyBorder="1" applyAlignment="1" applyProtection="1">
      <alignment horizontal="center" vertical="center"/>
      <protection hidden="1"/>
    </xf>
    <xf numFmtId="0" fontId="1" fillId="0" borderId="46" xfId="0" applyFont="1" applyFill="1" applyBorder="1" applyAlignment="1" applyProtection="1">
      <alignment horizontal="center"/>
      <protection hidden="1"/>
    </xf>
    <xf numFmtId="0" fontId="1" fillId="0" borderId="22" xfId="0" applyFont="1" applyFill="1" applyBorder="1" applyAlignment="1" applyProtection="1">
      <alignment horizontal="center"/>
      <protection hidden="1"/>
    </xf>
    <xf numFmtId="0" fontId="1" fillId="2" borderId="32" xfId="0" applyFont="1" applyFill="1" applyBorder="1" applyAlignment="1" applyProtection="1">
      <alignment horizontal="left" vertical="top"/>
      <protection hidden="1"/>
    </xf>
    <xf numFmtId="0" fontId="0" fillId="2" borderId="31" xfId="0" applyFill="1" applyBorder="1" applyAlignment="1" applyProtection="1">
      <alignment horizontal="left" vertical="top"/>
      <protection hidden="1"/>
    </xf>
    <xf numFmtId="0" fontId="1" fillId="0" borderId="29" xfId="0" applyFont="1" applyBorder="1" applyAlignment="1" applyProtection="1">
      <alignment horizontal="center"/>
      <protection hidden="1"/>
    </xf>
    <xf numFmtId="0" fontId="0" fillId="0" borderId="41" xfId="0" applyBorder="1" applyAlignment="1" applyProtection="1">
      <alignment horizontal="center"/>
      <protection hidden="1"/>
    </xf>
    <xf numFmtId="0" fontId="0" fillId="3" borderId="28" xfId="0" applyFill="1" applyBorder="1" applyAlignment="1" applyProtection="1">
      <alignment horizontal="center" vertical="center" textRotation="90" wrapText="1"/>
      <protection hidden="1"/>
    </xf>
    <xf numFmtId="0" fontId="1" fillId="3" borderId="16" xfId="0" applyFont="1" applyFill="1" applyBorder="1" applyAlignment="1" applyProtection="1">
      <alignment horizontal="left" vertical="top"/>
      <protection hidden="1"/>
    </xf>
    <xf numFmtId="0" fontId="0" fillId="3" borderId="16" xfId="0" applyFill="1" applyBorder="1" applyAlignment="1" applyProtection="1">
      <alignment horizontal="left" vertical="top"/>
      <protection hidden="1"/>
    </xf>
    <xf numFmtId="0" fontId="1" fillId="3" borderId="27" xfId="0" applyFont="1" applyFill="1" applyBorder="1" applyAlignment="1" applyProtection="1">
      <alignment horizontal="center"/>
      <protection hidden="1"/>
    </xf>
    <xf numFmtId="0" fontId="0" fillId="3" borderId="21" xfId="0" applyFill="1" applyBorder="1" applyAlignment="1" applyProtection="1">
      <alignment horizontal="center"/>
      <protection hidden="1"/>
    </xf>
    <xf numFmtId="0" fontId="23" fillId="4" borderId="42" xfId="0" applyFont="1" applyFill="1" applyBorder="1" applyAlignment="1" applyProtection="1">
      <alignment horizontal="left" vertical="center"/>
      <protection hidden="1"/>
    </xf>
    <xf numFmtId="0" fontId="24" fillId="4" borderId="30" xfId="0" applyFont="1" applyFill="1" applyBorder="1" applyAlignment="1" applyProtection="1">
      <alignment horizontal="left" vertical="center"/>
      <protection hidden="1"/>
    </xf>
    <xf numFmtId="0" fontId="0" fillId="0" borderId="14" xfId="0" applyFill="1" applyBorder="1" applyAlignment="1" applyProtection="1">
      <alignment horizontal="center"/>
      <protection hidden="1"/>
    </xf>
    <xf numFmtId="0" fontId="0" fillId="0" borderId="37" xfId="0" applyFill="1" applyBorder="1" applyAlignment="1" applyProtection="1">
      <alignment horizontal="center"/>
      <protection hidden="1"/>
    </xf>
    <xf numFmtId="164" fontId="23" fillId="4" borderId="0" xfId="0" applyNumberFormat="1" applyFont="1" applyFill="1" applyBorder="1" applyAlignment="1" applyProtection="1">
      <alignment horizontal="left" vertical="center"/>
      <protection hidden="1"/>
    </xf>
    <xf numFmtId="164" fontId="23" fillId="4" borderId="30" xfId="0" applyNumberFormat="1" applyFont="1" applyFill="1" applyBorder="1" applyAlignment="1" applyProtection="1">
      <alignment horizontal="left" vertical="center"/>
      <protection hidden="1"/>
    </xf>
    <xf numFmtId="0" fontId="24" fillId="4" borderId="0" xfId="0" applyFont="1" applyFill="1" applyBorder="1" applyAlignment="1" applyProtection="1">
      <alignment horizontal="left" vertical="center"/>
      <protection hidden="1"/>
    </xf>
    <xf numFmtId="0" fontId="24" fillId="4" borderId="0" xfId="0" applyFont="1" applyFill="1" applyBorder="1" applyAlignment="1" applyProtection="1">
      <alignment horizontal="center" vertical="center"/>
      <protection hidden="1"/>
    </xf>
    <xf numFmtId="0" fontId="24" fillId="4" borderId="30" xfId="0" applyFont="1" applyFill="1" applyBorder="1" applyAlignment="1" applyProtection="1">
      <alignment horizontal="center" vertical="center"/>
      <protection hidden="1"/>
    </xf>
    <xf numFmtId="164" fontId="0" fillId="5" borderId="41" xfId="0" applyNumberFormat="1" applyFont="1" applyFill="1" applyBorder="1" applyAlignment="1" applyProtection="1">
      <alignment horizontal="center" vertical="center"/>
      <protection hidden="1"/>
    </xf>
    <xf numFmtId="164" fontId="0" fillId="5" borderId="32" xfId="0" applyNumberFormat="1" applyFill="1" applyBorder="1" applyAlignment="1" applyProtection="1">
      <alignment horizontal="center" vertical="center"/>
      <protection hidden="1"/>
    </xf>
    <xf numFmtId="0" fontId="5" fillId="4" borderId="42" xfId="0" applyFont="1" applyFill="1" applyBorder="1" applyAlignment="1" applyProtection="1">
      <alignment horizontal="center" vertical="center"/>
      <protection hidden="1"/>
    </xf>
    <xf numFmtId="0" fontId="5" fillId="4" borderId="30" xfId="0" applyFont="1" applyFill="1" applyBorder="1" applyAlignment="1" applyProtection="1">
      <alignment horizontal="center" vertical="center"/>
      <protection hidden="1"/>
    </xf>
    <xf numFmtId="0" fontId="1" fillId="3" borderId="9" xfId="0" applyFont="1" applyFill="1" applyBorder="1" applyAlignment="1" applyProtection="1">
      <alignment horizontal="center"/>
      <protection hidden="1"/>
    </xf>
    <xf numFmtId="0" fontId="0" fillId="3" borderId="20" xfId="0" applyFill="1" applyBorder="1" applyAlignment="1" applyProtection="1">
      <alignment horizontal="center"/>
      <protection hidden="1"/>
    </xf>
    <xf numFmtId="164" fontId="0" fillId="5" borderId="8" xfId="0" applyNumberFormat="1" applyFill="1" applyBorder="1" applyAlignment="1" applyProtection="1">
      <alignment horizontal="center" vertical="center"/>
      <protection hidden="1"/>
    </xf>
    <xf numFmtId="0" fontId="24" fillId="4" borderId="42" xfId="0" applyFont="1" applyFill="1" applyBorder="1" applyAlignment="1" applyProtection="1">
      <alignment horizontal="center" vertical="center"/>
      <protection hidden="1"/>
    </xf>
    <xf numFmtId="0" fontId="24" fillId="4" borderId="42" xfId="0" applyFont="1" applyFill="1" applyBorder="1" applyAlignment="1" applyProtection="1">
      <alignment horizontal="left" vertical="center"/>
      <protection hidden="1"/>
    </xf>
    <xf numFmtId="164" fontId="23" fillId="4" borderId="42" xfId="0" applyNumberFormat="1" applyFont="1" applyFill="1" applyBorder="1" applyAlignment="1" applyProtection="1">
      <alignment horizontal="left" vertical="center"/>
      <protection hidden="1"/>
    </xf>
    <xf numFmtId="0" fontId="0" fillId="0" borderId="0" xfId="0" applyBorder="1" applyAlignment="1" applyProtection="1">
      <protection hidden="1"/>
    </xf>
    <xf numFmtId="0" fontId="22" fillId="0" borderId="16" xfId="0" applyFont="1" applyBorder="1" applyAlignment="1">
      <alignment horizontal="center" vertical="center"/>
    </xf>
    <xf numFmtId="0" fontId="5" fillId="0" borderId="20" xfId="0" applyFont="1" applyBorder="1" applyAlignment="1">
      <alignment horizontal="center" vertical="center"/>
    </xf>
    <xf numFmtId="0" fontId="5" fillId="0" borderId="16" xfId="0" applyFont="1" applyBorder="1" applyAlignment="1">
      <alignment horizontal="center" vertical="center"/>
    </xf>
    <xf numFmtId="0" fontId="5" fillId="0" borderId="31" xfId="0" applyFont="1" applyBorder="1" applyAlignment="1">
      <alignment horizontal="center" vertical="center"/>
    </xf>
    <xf numFmtId="0" fontId="23" fillId="4" borderId="0" xfId="0" applyFont="1" applyFill="1" applyBorder="1" applyAlignment="1" applyProtection="1">
      <alignment vertical="center"/>
      <protection hidden="1"/>
    </xf>
    <xf numFmtId="0" fontId="23" fillId="4" borderId="30" xfId="0" applyFont="1" applyFill="1" applyBorder="1" applyAlignment="1" applyProtection="1">
      <alignment vertical="center"/>
      <protection hidden="1"/>
    </xf>
    <xf numFmtId="0" fontId="23" fillId="4" borderId="42" xfId="0" applyFont="1" applyFill="1" applyBorder="1" applyAlignment="1" applyProtection="1">
      <alignment vertical="center"/>
      <protection hidden="1"/>
    </xf>
    <xf numFmtId="0" fontId="13" fillId="0" borderId="27" xfId="0" applyFont="1" applyBorder="1" applyAlignment="1" applyProtection="1">
      <protection hidden="1"/>
    </xf>
    <xf numFmtId="0" fontId="0" fillId="0" borderId="23" xfId="0" applyFont="1" applyBorder="1" applyAlignment="1" applyProtection="1">
      <alignment vertical="top"/>
      <protection hidden="1"/>
    </xf>
    <xf numFmtId="0" fontId="0" fillId="0" borderId="24" xfId="0" applyFont="1" applyBorder="1" applyAlignment="1" applyProtection="1">
      <alignment horizontal="left"/>
      <protection locked="0"/>
    </xf>
    <xf numFmtId="0" fontId="1" fillId="0" borderId="0" xfId="0" applyFont="1" applyBorder="1" applyAlignment="1" applyProtection="1">
      <alignment horizontal="right"/>
      <protection hidden="1"/>
    </xf>
    <xf numFmtId="0" fontId="1" fillId="0" borderId="20" xfId="0" applyFont="1" applyBorder="1" applyProtection="1">
      <protection hidden="1"/>
    </xf>
    <xf numFmtId="0" fontId="1" fillId="0" borderId="16" xfId="0" applyFont="1" applyBorder="1" applyProtection="1">
      <protection hidden="1"/>
    </xf>
    <xf numFmtId="0" fontId="0" fillId="0" borderId="16" xfId="0" applyBorder="1" applyProtection="1">
      <protection hidden="1"/>
    </xf>
    <xf numFmtId="0" fontId="0" fillId="0" borderId="31" xfId="0" applyBorder="1" applyProtection="1">
      <protection hidden="1"/>
    </xf>
    <xf numFmtId="0" fontId="1" fillId="0" borderId="31" xfId="0" applyFont="1" applyBorder="1" applyProtection="1">
      <protection hidden="1"/>
    </xf>
  </cellXfs>
  <cellStyles count="2">
    <cellStyle name="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9525</xdr:colOff>
      <xdr:row>41</xdr:row>
      <xdr:rowOff>9524</xdr:rowOff>
    </xdr:from>
    <xdr:ext cx="6877050" cy="9591676"/>
    <xdr:sp macro="" textlink="">
      <xdr:nvSpPr>
        <xdr:cNvPr id="3" name="Tekstfelt 2">
          <a:extLst>
            <a:ext uri="{FF2B5EF4-FFF2-40B4-BE49-F238E27FC236}">
              <a16:creationId xmlns:a16="http://schemas.microsoft.com/office/drawing/2014/main" id="{00000000-0008-0000-0000-000003000000}"/>
            </a:ext>
          </a:extLst>
        </xdr:cNvPr>
        <xdr:cNvSpPr txBox="1"/>
      </xdr:nvSpPr>
      <xdr:spPr>
        <a:xfrm>
          <a:off x="9525" y="9582149"/>
          <a:ext cx="6877050" cy="959167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1" i="1">
              <a:solidFill>
                <a:schemeClr val="tx1"/>
              </a:solidFill>
              <a:effectLst/>
              <a:latin typeface="+mn-lt"/>
              <a:ea typeface="+mn-ea"/>
              <a:cs typeface="+mn-cs"/>
            </a:rPr>
            <a:t>Specialer:</a:t>
          </a:r>
          <a:endParaRPr lang="da-DK" sz="1100">
            <a:solidFill>
              <a:schemeClr val="tx1"/>
            </a:solidFill>
            <a:effectLst/>
            <a:latin typeface="+mn-lt"/>
            <a:ea typeface="+mn-ea"/>
            <a:cs typeface="+mn-cs"/>
          </a:endParaRPr>
        </a:p>
        <a:p>
          <a:r>
            <a:rPr lang="da-DK" sz="1100" b="1">
              <a:solidFill>
                <a:schemeClr val="tx1"/>
              </a:solidFill>
              <a:effectLst/>
              <a:latin typeface="+mn-lt"/>
              <a:ea typeface="+mn-ea"/>
              <a:cs typeface="+mn-cs"/>
            </a:rPr>
            <a:t>M</a:t>
          </a:r>
          <a:r>
            <a:rPr lang="da-DK" sz="1100">
              <a:solidFill>
                <a:schemeClr val="tx1"/>
              </a:solidFill>
              <a:effectLst/>
              <a:latin typeface="+mn-lt"/>
              <a:ea typeface="+mn-ea"/>
              <a:cs typeface="+mn-cs"/>
            </a:rPr>
            <a:t>   	Murer fagområde</a:t>
          </a:r>
        </a:p>
        <a:p>
          <a:r>
            <a:rPr lang="da-DK" sz="1100" b="1">
              <a:solidFill>
                <a:schemeClr val="tx1"/>
              </a:solidFill>
              <a:effectLst/>
              <a:latin typeface="+mn-lt"/>
              <a:ea typeface="+mn-ea"/>
              <a:cs typeface="+mn-cs"/>
            </a:rPr>
            <a:t>F</a:t>
          </a:r>
          <a:r>
            <a:rPr lang="da-DK" sz="1100">
              <a:solidFill>
                <a:schemeClr val="tx1"/>
              </a:solidFill>
              <a:effectLst/>
              <a:latin typeface="+mn-lt"/>
              <a:ea typeface="+mn-ea"/>
              <a:cs typeface="+mn-cs"/>
            </a:rPr>
            <a:t>	Flise fagområde</a:t>
          </a:r>
        </a:p>
        <a:p>
          <a:r>
            <a:rPr lang="da-DK" sz="1100" b="1">
              <a:solidFill>
                <a:schemeClr val="tx1"/>
              </a:solidFill>
              <a:effectLst/>
              <a:latin typeface="+mn-lt"/>
              <a:ea typeface="+mn-ea"/>
              <a:cs typeface="+mn-cs"/>
            </a:rPr>
            <a:t>E</a:t>
          </a:r>
          <a:r>
            <a:rPr lang="da-DK" sz="1100">
              <a:solidFill>
                <a:schemeClr val="tx1"/>
              </a:solidFill>
              <a:effectLst/>
              <a:latin typeface="+mn-lt"/>
              <a:ea typeface="+mn-ea"/>
              <a:cs typeface="+mn-cs"/>
            </a:rPr>
            <a:t>	Energi fagområde</a:t>
          </a:r>
        </a:p>
        <a:p>
          <a:r>
            <a:rPr lang="da-DK" sz="1100" b="1">
              <a:solidFill>
                <a:schemeClr val="tx1"/>
              </a:solidFill>
              <a:effectLst/>
              <a:latin typeface="+mn-lt"/>
              <a:ea typeface="+mn-ea"/>
              <a:cs typeface="+mn-cs"/>
            </a:rPr>
            <a:t>R</a:t>
          </a:r>
          <a:r>
            <a:rPr lang="da-DK" sz="1100">
              <a:solidFill>
                <a:schemeClr val="tx1"/>
              </a:solidFill>
              <a:effectLst/>
              <a:latin typeface="+mn-lt"/>
              <a:ea typeface="+mn-ea"/>
              <a:cs typeface="+mn-cs"/>
            </a:rPr>
            <a:t>	Restaurering og renoverings fagområde</a:t>
          </a:r>
        </a:p>
        <a:p>
          <a:r>
            <a:rPr lang="da-DK" sz="1100" b="1">
              <a:solidFill>
                <a:schemeClr val="tx1"/>
              </a:solidFill>
              <a:effectLst/>
              <a:latin typeface="+mn-lt"/>
              <a:ea typeface="+mn-ea"/>
              <a:cs typeface="+mn-cs"/>
            </a:rPr>
            <a:t>T</a:t>
          </a:r>
          <a:r>
            <a:rPr lang="da-DK" sz="1100">
              <a:solidFill>
                <a:schemeClr val="tx1"/>
              </a:solidFill>
              <a:effectLst/>
              <a:latin typeface="+mn-lt"/>
              <a:ea typeface="+mn-ea"/>
              <a:cs typeface="+mn-cs"/>
            </a:rPr>
            <a:t>	Tag fagområde</a:t>
          </a:r>
        </a:p>
        <a:p>
          <a:r>
            <a:rPr lang="da-DK" sz="1100">
              <a:solidFill>
                <a:schemeClr val="tx1"/>
              </a:solidFill>
              <a:effectLst/>
              <a:latin typeface="+mn-lt"/>
              <a:ea typeface="+mn-ea"/>
              <a:cs typeface="+mn-cs"/>
            </a:rPr>
            <a:t> </a:t>
          </a:r>
        </a:p>
        <a:p>
          <a:r>
            <a:rPr lang="da-DK" sz="1100" b="1" i="1">
              <a:solidFill>
                <a:schemeClr val="tx1"/>
              </a:solidFill>
              <a:effectLst/>
              <a:latin typeface="+mn-lt"/>
              <a:ea typeface="+mn-ea"/>
              <a:cs typeface="+mn-cs"/>
            </a:rPr>
            <a:t>Indtast på karakterskemaet (den første side i regnearket):</a:t>
          </a:r>
          <a:endParaRPr lang="da-DK" sz="1100">
            <a:solidFill>
              <a:schemeClr val="tx1"/>
            </a:solidFill>
            <a:effectLst/>
            <a:latin typeface="+mn-lt"/>
            <a:ea typeface="+mn-ea"/>
            <a:cs typeface="+mn-cs"/>
          </a:endParaRPr>
        </a:p>
        <a:p>
          <a:pPr lvl="0"/>
          <a:r>
            <a:rPr lang="da-DK" sz="1100">
              <a:solidFill>
                <a:schemeClr val="tx1"/>
              </a:solidFill>
              <a:effectLst/>
              <a:latin typeface="+mn-lt"/>
              <a:ea typeface="+mn-ea"/>
              <a:cs typeface="+mn-cs"/>
            </a:rPr>
            <a:t>1. Skolens navn</a:t>
          </a:r>
        </a:p>
        <a:p>
          <a:pPr lvl="0"/>
          <a:r>
            <a:rPr lang="da-DK" sz="1100">
              <a:solidFill>
                <a:schemeClr val="tx1"/>
              </a:solidFill>
              <a:effectLst/>
              <a:latin typeface="+mn-lt"/>
              <a:ea typeface="+mn-ea"/>
              <a:cs typeface="+mn-cs"/>
            </a:rPr>
            <a:t>2. Dato</a:t>
          </a:r>
        </a:p>
        <a:p>
          <a:pPr lvl="0"/>
          <a:r>
            <a:rPr lang="da-DK" sz="1100">
              <a:solidFill>
                <a:schemeClr val="tx1"/>
              </a:solidFill>
              <a:effectLst/>
              <a:latin typeface="+mn-lt"/>
              <a:ea typeface="+mn-ea"/>
              <a:cs typeface="+mn-cs"/>
            </a:rPr>
            <a:t>3. Bogstav for speciale</a:t>
          </a:r>
        </a:p>
        <a:p>
          <a:pPr lvl="0"/>
          <a:r>
            <a:rPr lang="da-DK" sz="1100">
              <a:solidFill>
                <a:schemeClr val="tx1"/>
              </a:solidFill>
              <a:effectLst/>
              <a:latin typeface="+mn-lt"/>
              <a:ea typeface="+mn-ea"/>
              <a:cs typeface="+mn-cs"/>
            </a:rPr>
            <a:t>4. Elevens navn</a:t>
          </a:r>
        </a:p>
        <a:p>
          <a:pPr lvl="0"/>
          <a:r>
            <a:rPr lang="da-DK" sz="1100">
              <a:solidFill>
                <a:schemeClr val="tx1"/>
              </a:solidFill>
              <a:effectLst/>
              <a:latin typeface="+mn-lt"/>
              <a:ea typeface="+mn-ea"/>
              <a:cs typeface="+mn-cs"/>
            </a:rPr>
            <a:t>5. Cpr.nr.</a:t>
          </a:r>
        </a:p>
        <a:p>
          <a:r>
            <a:rPr lang="da-DK" sz="1100">
              <a:solidFill>
                <a:schemeClr val="tx1"/>
              </a:solidFill>
              <a:effectLst/>
              <a:latin typeface="+mn-lt"/>
              <a:ea typeface="+mn-ea"/>
              <a:cs typeface="+mn-cs"/>
            </a:rPr>
            <a:t> </a:t>
          </a:r>
        </a:p>
        <a:p>
          <a:r>
            <a:rPr lang="da-DK" sz="1100">
              <a:solidFill>
                <a:schemeClr val="tx1"/>
              </a:solidFill>
              <a:effectLst/>
              <a:latin typeface="+mn-lt"/>
              <a:ea typeface="+mn-ea"/>
              <a:cs typeface="+mn-cs"/>
            </a:rPr>
            <a:t>6. De indtastede oplysninger vil efterfølgende blive overført til hver elevs karakterside</a:t>
          </a:r>
        </a:p>
        <a:p>
          <a:r>
            <a:rPr lang="da-DK" sz="1100">
              <a:solidFill>
                <a:schemeClr val="tx1"/>
              </a:solidFill>
              <a:effectLst/>
              <a:latin typeface="+mn-lt"/>
              <a:ea typeface="+mn-ea"/>
              <a:cs typeface="+mn-cs"/>
            </a:rPr>
            <a:t>7. Ved tryk på elevens nr. på karakterskemaet, eller tryk på elev nr. i bunden af siden, fremkommer den ønskede elevs karakterside på skærmen.</a:t>
          </a:r>
        </a:p>
        <a:p>
          <a:r>
            <a:rPr lang="da-DK" sz="1100">
              <a:solidFill>
                <a:schemeClr val="tx1"/>
              </a:solidFill>
              <a:effectLst/>
              <a:latin typeface="+mn-lt"/>
              <a:ea typeface="+mn-ea"/>
              <a:cs typeface="+mn-cs"/>
            </a:rPr>
            <a:t>8. På elevens karakterside kan de givne karakterer indtastes, fra hhv. censor og eksaminator.</a:t>
          </a:r>
        </a:p>
        <a:p>
          <a:r>
            <a:rPr lang="da-DK" sz="1100">
              <a:solidFill>
                <a:schemeClr val="tx1"/>
              </a:solidFill>
              <a:effectLst/>
              <a:latin typeface="+mn-lt"/>
              <a:ea typeface="+mn-ea"/>
              <a:cs typeface="+mn-cs"/>
            </a:rPr>
            <a:t>9. Regnearket vil efterfølgende beregne karakteren for hhv. teori, praktik og den endelige gennemsnits karakter.</a:t>
          </a:r>
        </a:p>
        <a:p>
          <a:r>
            <a:rPr lang="da-DK" sz="1100">
              <a:solidFill>
                <a:schemeClr val="tx1"/>
              </a:solidFill>
              <a:effectLst/>
              <a:latin typeface="+mn-lt"/>
              <a:ea typeface="+mn-ea"/>
              <a:cs typeface="+mn-cs"/>
            </a:rPr>
            <a:t>10. Hvis gennemsnittet ligger midt imellem de to karakterer, oprunder eller nedrunder regnearket til den karakter, der er nærmest censors karakter.</a:t>
          </a:r>
        </a:p>
        <a:p>
          <a:r>
            <a:rPr lang="da-DK" sz="1100">
              <a:solidFill>
                <a:schemeClr val="tx1"/>
              </a:solidFill>
              <a:effectLst/>
              <a:latin typeface="+mn-lt"/>
              <a:ea typeface="+mn-ea"/>
              <a:cs typeface="+mn-cs"/>
            </a:rPr>
            <a:t>11. Regnearket beregner også om det er ikke bestået, antaget, er antaget med ros, er antaget med bronze, eller er antaget med sølv.</a:t>
          </a:r>
        </a:p>
        <a:p>
          <a:r>
            <a:rPr lang="da-DK" sz="1100">
              <a:solidFill>
                <a:schemeClr val="tx1"/>
              </a:solidFill>
              <a:effectLst/>
              <a:latin typeface="+mn-lt"/>
              <a:ea typeface="+mn-ea"/>
              <a:cs typeface="+mn-cs"/>
            </a:rPr>
            <a:t>12. Alle beregnede resultater er efterfølgende overført til karakterskemaet.</a:t>
          </a:r>
        </a:p>
        <a:p>
          <a:r>
            <a:rPr lang="da-DK" sz="1100">
              <a:solidFill>
                <a:schemeClr val="tx1"/>
              </a:solidFill>
              <a:effectLst/>
              <a:latin typeface="+mn-lt"/>
              <a:ea typeface="+mn-ea"/>
              <a:cs typeface="+mn-cs"/>
            </a:rPr>
            <a:t>13. Karakterskemaet kan herefter udprintes, underskrives og sendes til Berit Dalum (</a:t>
          </a:r>
          <a:r>
            <a:rPr lang="da-DK" sz="1100" u="sng">
              <a:solidFill>
                <a:schemeClr val="tx1"/>
              </a:solidFill>
              <a:effectLst/>
              <a:latin typeface="+mn-lt"/>
              <a:ea typeface="+mn-ea"/>
              <a:cs typeface="+mn-cs"/>
              <a:hlinkClick xmlns:r="http://schemas.openxmlformats.org/officeDocument/2006/relationships" r:id=""/>
            </a:rPr>
            <a:t>bd@bygud.dk</a:t>
          </a:r>
          <a:r>
            <a:rPr lang="da-DK" sz="1100">
              <a:solidFill>
                <a:schemeClr val="tx1"/>
              </a:solidFill>
              <a:effectLst/>
              <a:latin typeface="+mn-lt"/>
              <a:ea typeface="+mn-ea"/>
              <a:cs typeface="+mn-cs"/>
            </a:rPr>
            <a:t>).</a:t>
          </a:r>
        </a:p>
        <a:p>
          <a:r>
            <a:rPr lang="da-DK" sz="1100">
              <a:solidFill>
                <a:schemeClr val="tx1"/>
              </a:solidFill>
              <a:effectLst/>
              <a:latin typeface="+mn-lt"/>
              <a:ea typeface="+mn-ea"/>
              <a:cs typeface="+mn-cs"/>
            </a:rPr>
            <a:t> </a:t>
          </a:r>
        </a:p>
        <a:p>
          <a:r>
            <a:rPr lang="da-DK" sz="1100">
              <a:solidFill>
                <a:schemeClr val="tx1"/>
              </a:solidFill>
              <a:effectLst/>
              <a:latin typeface="+mn-lt"/>
              <a:ea typeface="+mn-ea"/>
              <a:cs typeface="+mn-cs"/>
            </a:rPr>
            <a:t>Der tages forbehold for fejl i regnearket, men er der brugere der ved afprøvning observerer fejl, bedes denne rette henvendelse til: </a:t>
          </a:r>
        </a:p>
        <a:p>
          <a:r>
            <a:rPr lang="da-DK" sz="1100">
              <a:solidFill>
                <a:schemeClr val="tx1"/>
              </a:solidFill>
              <a:effectLst/>
              <a:latin typeface="+mn-lt"/>
              <a:ea typeface="+mn-ea"/>
              <a:cs typeface="+mn-cs"/>
            </a:rPr>
            <a:t>Frank Simonsen</a:t>
          </a:r>
        </a:p>
        <a:p>
          <a:r>
            <a:rPr lang="da-DK" sz="1100">
              <a:solidFill>
                <a:schemeClr val="tx1"/>
              </a:solidFill>
              <a:effectLst/>
              <a:latin typeface="+mn-lt"/>
              <a:ea typeface="+mn-ea"/>
              <a:cs typeface="+mn-cs"/>
            </a:rPr>
            <a:t>Lærer</a:t>
          </a:r>
        </a:p>
        <a:p>
          <a:r>
            <a:rPr lang="da-DK" sz="1100">
              <a:solidFill>
                <a:schemeClr val="tx1"/>
              </a:solidFill>
              <a:effectLst/>
              <a:latin typeface="+mn-lt"/>
              <a:ea typeface="+mn-ea"/>
              <a:cs typeface="+mn-cs"/>
            </a:rPr>
            <a:t>Mob:22 32 74 21</a:t>
          </a:r>
        </a:p>
        <a:p>
          <a:r>
            <a:rPr lang="en-US" sz="1100">
              <a:solidFill>
                <a:schemeClr val="tx1"/>
              </a:solidFill>
              <a:effectLst/>
              <a:latin typeface="+mn-lt"/>
              <a:ea typeface="+mn-ea"/>
              <a:cs typeface="+mn-cs"/>
            </a:rPr>
            <a:t>E-mail: </a:t>
          </a:r>
          <a:r>
            <a:rPr lang="en-US" sz="1100" u="none" strike="noStrike">
              <a:solidFill>
                <a:schemeClr val="tx1"/>
              </a:solidFill>
              <a:effectLst/>
              <a:latin typeface="+mn-lt"/>
              <a:ea typeface="+mn-ea"/>
              <a:cs typeface="+mn-cs"/>
              <a:hlinkClick xmlns:r="http://schemas.openxmlformats.org/officeDocument/2006/relationships" r:id=""/>
            </a:rPr>
            <a:t>frsi@techcollege.dk</a:t>
          </a:r>
          <a:endParaRPr lang="da-DK" sz="1100">
            <a:solidFill>
              <a:schemeClr val="tx1"/>
            </a:solidFill>
            <a:effectLst/>
            <a:latin typeface="+mn-lt"/>
            <a:ea typeface="+mn-ea"/>
            <a:cs typeface="+mn-cs"/>
          </a:endParaRPr>
        </a:p>
        <a:p>
          <a:r>
            <a:rPr lang="da-DK" sz="1100">
              <a:solidFill>
                <a:schemeClr val="tx1"/>
              </a:solidFill>
              <a:effectLst/>
              <a:latin typeface="+mn-lt"/>
              <a:ea typeface="+mn-ea"/>
              <a:cs typeface="+mn-cs"/>
            </a:rPr>
            <a:t> </a:t>
          </a:r>
        </a:p>
        <a:p>
          <a:endParaRPr lang="da-DK" sz="1100"/>
        </a:p>
      </xdr:txBody>
    </xdr:sp>
    <xdr:clientData/>
  </xdr:oneCellAnchor>
  <xdr:twoCellAnchor editAs="oneCell">
    <xdr:from>
      <xdr:col>0</xdr:col>
      <xdr:colOff>85725</xdr:colOff>
      <xdr:row>69</xdr:row>
      <xdr:rowOff>38100</xdr:rowOff>
    </xdr:from>
    <xdr:to>
      <xdr:col>2</xdr:col>
      <xdr:colOff>771734</xdr:colOff>
      <xdr:row>70</xdr:row>
      <xdr:rowOff>23</xdr:rowOff>
    </xdr:to>
    <xdr:pic>
      <xdr:nvPicPr>
        <xdr:cNvPr id="5" name="Billed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5211425"/>
          <a:ext cx="1495634" cy="1619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590551</xdr:colOff>
      <xdr:row>0</xdr:row>
      <xdr:rowOff>0</xdr:rowOff>
    </xdr:from>
    <xdr:to>
      <xdr:col>19</xdr:col>
      <xdr:colOff>219640</xdr:colOff>
      <xdr:row>36</xdr:row>
      <xdr:rowOff>80010</xdr:rowOff>
    </xdr:to>
    <xdr:pic>
      <xdr:nvPicPr>
        <xdr:cNvPr id="2" name="Billed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28191" t="21780" r="35117" b="4988"/>
        <a:stretch/>
      </xdr:blipFill>
      <xdr:spPr>
        <a:xfrm>
          <a:off x="10096501" y="0"/>
          <a:ext cx="5201214" cy="601027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0"/>
  <sheetViews>
    <sheetView tabSelected="1" view="pageLayout" zoomScaleNormal="100" workbookViewId="0">
      <selection sqref="A1:C1"/>
    </sheetView>
  </sheetViews>
  <sheetFormatPr defaultColWidth="9.109375" defaultRowHeight="14.4" x14ac:dyDescent="0.3"/>
  <cols>
    <col min="1" max="1" width="6.6640625" style="98" customWidth="1"/>
    <col min="2" max="2" width="4.6640625" style="20" customWidth="1"/>
    <col min="3" max="3" width="27.88671875" style="20" customWidth="1"/>
    <col min="4" max="4" width="12.109375" style="20" customWidth="1"/>
    <col min="5" max="5" width="8.5546875" style="20" customWidth="1"/>
    <col min="6" max="6" width="8.6640625" style="20" customWidth="1"/>
    <col min="7" max="7" width="8.44140625" style="20" customWidth="1"/>
    <col min="8" max="8" width="19.33203125" style="20" customWidth="1"/>
    <col min="9" max="16384" width="9.109375" style="20"/>
  </cols>
  <sheetData>
    <row r="1" spans="1:14" ht="49.5" customHeight="1" thickBot="1" x14ac:dyDescent="0.35">
      <c r="A1" s="221" t="s">
        <v>47</v>
      </c>
      <c r="B1" s="222"/>
      <c r="C1" s="223"/>
      <c r="D1" s="221" t="s">
        <v>49</v>
      </c>
      <c r="E1" s="222"/>
      <c r="F1" s="222"/>
      <c r="G1" s="222"/>
      <c r="H1" s="223"/>
      <c r="I1" s="186" t="s">
        <v>83</v>
      </c>
    </row>
    <row r="2" spans="1:14" ht="30.75" customHeight="1" x14ac:dyDescent="0.3">
      <c r="A2" s="233" t="s">
        <v>48</v>
      </c>
      <c r="B2" s="233"/>
      <c r="C2" s="233"/>
      <c r="D2" s="233"/>
      <c r="E2" s="233"/>
      <c r="F2" s="233"/>
      <c r="G2" s="233"/>
      <c r="H2" s="233"/>
    </row>
    <row r="3" spans="1:14" ht="38.25" customHeight="1" x14ac:dyDescent="0.35">
      <c r="A3" s="227" t="s">
        <v>85</v>
      </c>
      <c r="B3" s="227"/>
      <c r="C3" s="227"/>
      <c r="D3" s="13"/>
      <c r="E3" s="232">
        <v>44888</v>
      </c>
      <c r="F3" s="232"/>
      <c r="G3" s="232"/>
      <c r="H3" s="232"/>
    </row>
    <row r="4" spans="1:14" ht="15.6" x14ac:dyDescent="0.3">
      <c r="A4" s="228" t="s">
        <v>50</v>
      </c>
      <c r="B4" s="228"/>
      <c r="C4" s="228"/>
      <c r="D4" s="13"/>
      <c r="E4" s="67" t="s">
        <v>60</v>
      </c>
    </row>
    <row r="5" spans="1:14" ht="53.25" customHeight="1" x14ac:dyDescent="0.3">
      <c r="A5" s="229"/>
      <c r="B5" s="229"/>
      <c r="C5" s="229"/>
      <c r="D5" s="68"/>
      <c r="E5" s="226"/>
      <c r="F5" s="226"/>
      <c r="G5" s="226"/>
      <c r="H5" s="226"/>
    </row>
    <row r="6" spans="1:14" ht="15.6" x14ac:dyDescent="0.3">
      <c r="A6" s="230" t="s">
        <v>51</v>
      </c>
      <c r="B6" s="230"/>
      <c r="C6" s="230"/>
      <c r="D6" s="68"/>
      <c r="E6" s="69" t="s">
        <v>61</v>
      </c>
      <c r="F6" s="68"/>
      <c r="G6" s="68"/>
      <c r="H6" s="68"/>
    </row>
    <row r="7" spans="1:14" ht="36.75" customHeight="1" thickBot="1" x14ac:dyDescent="0.35">
      <c r="A7" s="231" t="s">
        <v>52</v>
      </c>
      <c r="B7" s="231"/>
      <c r="C7" s="231"/>
      <c r="D7" s="68"/>
      <c r="E7" s="70" t="s">
        <v>52</v>
      </c>
      <c r="F7" s="68"/>
      <c r="G7" s="68"/>
      <c r="H7" s="68"/>
      <c r="I7" s="219" t="s">
        <v>84</v>
      </c>
      <c r="J7" s="8"/>
      <c r="K7" s="8"/>
      <c r="L7" s="8"/>
      <c r="M7" s="8"/>
      <c r="N7" s="9"/>
    </row>
    <row r="8" spans="1:14" ht="15" customHeight="1" x14ac:dyDescent="0.3">
      <c r="A8" s="234" t="s">
        <v>68</v>
      </c>
      <c r="B8" s="224" t="s">
        <v>80</v>
      </c>
      <c r="C8" s="99" t="s">
        <v>53</v>
      </c>
      <c r="D8" s="71" t="s">
        <v>54</v>
      </c>
      <c r="E8" s="71" t="s">
        <v>27</v>
      </c>
      <c r="F8" s="72" t="s">
        <v>27</v>
      </c>
      <c r="G8" s="73" t="s">
        <v>57</v>
      </c>
      <c r="H8" s="295" t="s">
        <v>59</v>
      </c>
      <c r="I8" s="220">
        <v>1</v>
      </c>
      <c r="J8" s="187" t="s">
        <v>69</v>
      </c>
      <c r="K8" s="188" t="s">
        <v>72</v>
      </c>
      <c r="L8" s="13"/>
      <c r="M8" s="13"/>
      <c r="N8" s="10"/>
    </row>
    <row r="9" spans="1:14" ht="15" customHeight="1" thickBot="1" x14ac:dyDescent="0.35">
      <c r="A9" s="235"/>
      <c r="B9" s="225"/>
      <c r="C9" s="75"/>
      <c r="D9" s="74"/>
      <c r="E9" s="74" t="s">
        <v>55</v>
      </c>
      <c r="F9" s="74" t="s">
        <v>56</v>
      </c>
      <c r="G9" s="75" t="s">
        <v>58</v>
      </c>
      <c r="H9" s="74"/>
      <c r="I9" s="220">
        <v>2</v>
      </c>
      <c r="J9" s="187" t="s">
        <v>70</v>
      </c>
      <c r="K9" s="188" t="s">
        <v>73</v>
      </c>
      <c r="L9" s="13"/>
      <c r="M9" s="13"/>
      <c r="N9" s="10"/>
    </row>
    <row r="10" spans="1:14" ht="14.1" customHeight="1" x14ac:dyDescent="0.3">
      <c r="A10" s="143" t="s">
        <v>69</v>
      </c>
      <c r="B10" s="144">
        <v>1</v>
      </c>
      <c r="C10" s="138" t="s">
        <v>91</v>
      </c>
      <c r="D10" s="139" t="s">
        <v>86</v>
      </c>
      <c r="E10" s="140" t="str">
        <f>IF(C10=0,"",'Elev nr. 1'!$F$15)</f>
        <v>00</v>
      </c>
      <c r="F10" s="140" t="str">
        <f>IF(C10=0,"",'Elev nr. 1'!$F$17)</f>
        <v>00</v>
      </c>
      <c r="G10" s="141">
        <f>IF(C10=0,"",'Elev nr. 1'!$F$19)</f>
        <v>0</v>
      </c>
      <c r="H10" s="296" t="str">
        <f>IF(C10=0,"",'Elev nr. 1'!$C$22)</f>
        <v>Er ikke bestået</v>
      </c>
      <c r="I10" s="220">
        <v>3</v>
      </c>
      <c r="J10" s="187" t="s">
        <v>77</v>
      </c>
      <c r="K10" s="188" t="s">
        <v>74</v>
      </c>
      <c r="L10" s="13"/>
      <c r="M10" s="13"/>
      <c r="N10" s="10"/>
    </row>
    <row r="11" spans="1:14" ht="14.1" customHeight="1" x14ac:dyDescent="0.3">
      <c r="A11" s="126" t="s">
        <v>70</v>
      </c>
      <c r="B11" s="136">
        <f>B10+1</f>
        <v>2</v>
      </c>
      <c r="C11" s="142" t="s">
        <v>92</v>
      </c>
      <c r="D11" s="79" t="s">
        <v>87</v>
      </c>
      <c r="E11" s="76" t="str">
        <f>IF(C11=0,"",'Elev nr. 2'!$F$15)</f>
        <v>00</v>
      </c>
      <c r="F11" s="76" t="str">
        <f>IF(C11=0,"",'Elev nr. 2'!$F$17)</f>
        <v>00</v>
      </c>
      <c r="G11" s="77">
        <f>IF(C11=0,"",'Elev nr. 2'!$F$19)</f>
        <v>0</v>
      </c>
      <c r="H11" s="78" t="str">
        <f>IF(C11=0,"",'Elev nr. 2'!$C$22)</f>
        <v>Er ikke bestået</v>
      </c>
      <c r="I11" s="220">
        <v>4</v>
      </c>
      <c r="J11" s="187" t="s">
        <v>78</v>
      </c>
      <c r="K11" s="188" t="s">
        <v>75</v>
      </c>
      <c r="L11" s="13"/>
      <c r="M11" s="13"/>
      <c r="N11" s="10"/>
    </row>
    <row r="12" spans="1:14" ht="14.1" customHeight="1" x14ac:dyDescent="0.3">
      <c r="A12" s="126" t="s">
        <v>77</v>
      </c>
      <c r="B12" s="136">
        <f t="shared" ref="B12:B39" si="0">B11+1</f>
        <v>3</v>
      </c>
      <c r="C12" s="142" t="s">
        <v>93</v>
      </c>
      <c r="D12" s="79" t="s">
        <v>88</v>
      </c>
      <c r="E12" s="76" t="str">
        <f>IF(C12=0,"",'Elev nr. 3'!$F$15)</f>
        <v>00</v>
      </c>
      <c r="F12" s="76" t="str">
        <f>IF(C12=0,"",'Elev nr. 3'!$F$17)</f>
        <v>00</v>
      </c>
      <c r="G12" s="77">
        <f>IF(C12=0,"",'Elev nr. 3'!$F$19)</f>
        <v>0</v>
      </c>
      <c r="H12" s="78" t="str">
        <f>IF(C12=0,"",'Elev nr. 3'!$C$22)</f>
        <v>Er ikke bestået</v>
      </c>
      <c r="I12" s="220">
        <v>5</v>
      </c>
      <c r="J12" s="187" t="s">
        <v>71</v>
      </c>
      <c r="K12" s="188" t="s">
        <v>76</v>
      </c>
      <c r="L12" s="13"/>
      <c r="M12" s="13"/>
      <c r="N12" s="10"/>
    </row>
    <row r="13" spans="1:14" ht="14.1" customHeight="1" x14ac:dyDescent="0.3">
      <c r="A13" s="126" t="s">
        <v>78</v>
      </c>
      <c r="B13" s="136">
        <f t="shared" si="0"/>
        <v>4</v>
      </c>
      <c r="C13" s="142" t="s">
        <v>94</v>
      </c>
      <c r="D13" s="79" t="s">
        <v>89</v>
      </c>
      <c r="E13" s="76" t="str">
        <f>IF(C13=0,"",'Elev nr. 4'!$F$15)</f>
        <v>00</v>
      </c>
      <c r="F13" s="76" t="str">
        <f>IF(C13=0,"",'Elev nr. 4'!$F$17)</f>
        <v>00</v>
      </c>
      <c r="G13" s="77">
        <f>IF(C13=0,"",'Elev nr. 4'!$F$19)</f>
        <v>0</v>
      </c>
      <c r="H13" s="78" t="str">
        <f>IF(C13=0,"",'Elev nr. 4'!$C$22)</f>
        <v>Er ikke bestået</v>
      </c>
      <c r="I13" s="217"/>
      <c r="J13" s="217"/>
      <c r="K13" s="217"/>
      <c r="L13" s="217"/>
      <c r="M13" s="217"/>
      <c r="N13" s="218"/>
    </row>
    <row r="14" spans="1:14" ht="14.1" customHeight="1" x14ac:dyDescent="0.3">
      <c r="A14" s="125" t="s">
        <v>71</v>
      </c>
      <c r="B14" s="136">
        <f t="shared" si="0"/>
        <v>5</v>
      </c>
      <c r="C14" s="142" t="s">
        <v>95</v>
      </c>
      <c r="D14" s="79" t="s">
        <v>90</v>
      </c>
      <c r="E14" s="76" t="str">
        <f>IF(C14=0,"",'Elev nr. 5'!$F$15)</f>
        <v>00</v>
      </c>
      <c r="F14" s="76" t="str">
        <f>IF(C14=0,"",'Elev nr. 5'!$F$17)</f>
        <v>00</v>
      </c>
      <c r="G14" s="77">
        <f>IF(C14=0,"",'Elev nr. 5'!$F$19)</f>
        <v>0</v>
      </c>
      <c r="H14" s="78" t="str">
        <f>IF(C14=0,"",'Elev nr. 5'!$C$22)</f>
        <v>Er ikke bestået</v>
      </c>
      <c r="I14" s="13"/>
      <c r="J14" s="13"/>
      <c r="K14" s="13"/>
      <c r="L14" s="13"/>
      <c r="M14" s="13"/>
      <c r="N14" s="13"/>
    </row>
    <row r="15" spans="1:14" ht="14.1" customHeight="1" x14ac:dyDescent="0.3">
      <c r="A15" s="126"/>
      <c r="B15" s="136">
        <f t="shared" si="0"/>
        <v>6</v>
      </c>
      <c r="C15" s="142"/>
      <c r="D15" s="79"/>
      <c r="E15" s="76" t="str">
        <f>IF(C15=0,"",'Elev nr. 6'!$F$15)</f>
        <v/>
      </c>
      <c r="F15" s="76" t="str">
        <f>IF(C15=0,"",'Elev nr. 6'!$F$17)</f>
        <v/>
      </c>
      <c r="G15" s="77" t="str">
        <f>IF(C15=0,"",'Elev nr. 6'!$F$19)</f>
        <v/>
      </c>
      <c r="H15" s="78" t="str">
        <f>IF(C15=0,"",'Elev nr. 6'!$C$22)</f>
        <v/>
      </c>
      <c r="I15" s="100"/>
      <c r="J15" s="13"/>
      <c r="K15" s="13"/>
      <c r="L15" s="13"/>
      <c r="M15" s="13"/>
      <c r="N15" s="13"/>
    </row>
    <row r="16" spans="1:14" ht="14.1" customHeight="1" x14ac:dyDescent="0.3">
      <c r="A16" s="126"/>
      <c r="B16" s="136">
        <f t="shared" si="0"/>
        <v>7</v>
      </c>
      <c r="C16" s="142"/>
      <c r="D16" s="79"/>
      <c r="E16" s="76" t="str">
        <f>IF(C16=0,"",'Elev nr. 7'!$F$15)</f>
        <v/>
      </c>
      <c r="F16" s="76" t="str">
        <f>IF(C16=0,"",'Elev nr. 7'!$F$17)</f>
        <v/>
      </c>
      <c r="G16" s="77" t="str">
        <f>IF(C16=0,"",'Elev nr. 7'!$F$19)</f>
        <v/>
      </c>
      <c r="H16" s="78" t="str">
        <f>IF(C16=0,"",'Elev nr. 7'!$C$22)</f>
        <v/>
      </c>
      <c r="I16" s="13"/>
      <c r="J16" s="13"/>
      <c r="K16" s="13"/>
      <c r="L16" s="13"/>
      <c r="M16" s="13"/>
      <c r="N16" s="13"/>
    </row>
    <row r="17" spans="1:14" ht="14.1" customHeight="1" x14ac:dyDescent="0.3">
      <c r="A17" s="126"/>
      <c r="B17" s="136">
        <f t="shared" si="0"/>
        <v>8</v>
      </c>
      <c r="C17" s="142"/>
      <c r="D17" s="79"/>
      <c r="E17" s="76" t="str">
        <f>IF(C17=0,"",'Elev nr. 8'!$F$15)</f>
        <v/>
      </c>
      <c r="F17" s="76" t="str">
        <f>IF(C17=0,"",'Elev nr. 8'!$F$17)</f>
        <v/>
      </c>
      <c r="G17" s="77" t="str">
        <f>IF(C17=0,"",'Elev nr. 8'!$F$19)</f>
        <v/>
      </c>
      <c r="H17" s="78" t="str">
        <f>IF(C17=0,"",'Elev nr. 8'!$C$22)</f>
        <v/>
      </c>
      <c r="I17" s="13"/>
      <c r="J17" s="13"/>
      <c r="K17" s="13"/>
      <c r="L17" s="13"/>
      <c r="M17" s="13"/>
      <c r="N17" s="13"/>
    </row>
    <row r="18" spans="1:14" ht="14.1" customHeight="1" x14ac:dyDescent="0.3">
      <c r="A18" s="126"/>
      <c r="B18" s="136">
        <f t="shared" si="0"/>
        <v>9</v>
      </c>
      <c r="C18" s="142"/>
      <c r="D18" s="79"/>
      <c r="E18" s="76" t="str">
        <f>IF(C18=0,"",'Elev nr. 9'!$F$15)</f>
        <v/>
      </c>
      <c r="F18" s="76" t="str">
        <f>IF(C18=0,"",'Elev nr. 9'!$F$17)</f>
        <v/>
      </c>
      <c r="G18" s="77" t="str">
        <f>IF(C18=0,"",'Elev nr. 9'!$F$19)</f>
        <v/>
      </c>
      <c r="H18" s="78" t="str">
        <f>IF(C18=0,"",'Elev nr. 9'!$C$22)</f>
        <v/>
      </c>
      <c r="I18" s="13"/>
      <c r="J18" s="13"/>
      <c r="K18" s="13"/>
      <c r="L18" s="13"/>
      <c r="M18" s="13"/>
      <c r="N18" s="13"/>
    </row>
    <row r="19" spans="1:14" ht="14.1" customHeight="1" x14ac:dyDescent="0.3">
      <c r="A19" s="126"/>
      <c r="B19" s="136">
        <f t="shared" si="0"/>
        <v>10</v>
      </c>
      <c r="C19" s="142"/>
      <c r="D19" s="79"/>
      <c r="E19" s="76" t="str">
        <f>IF(C19=0,"",'Elev nr. 10'!$F$15)</f>
        <v/>
      </c>
      <c r="F19" s="76" t="str">
        <f>IF(C19=0,"",'Elev nr. 10'!$F$17)</f>
        <v/>
      </c>
      <c r="G19" s="77" t="str">
        <f>IF(C19=0,"",'Elev nr. 10'!$F$19)</f>
        <v/>
      </c>
      <c r="H19" s="78" t="str">
        <f>IF(C19=0,"",'Elev nr. 10'!$C$22)</f>
        <v/>
      </c>
      <c r="I19" s="13"/>
      <c r="J19" s="13"/>
      <c r="K19" s="13"/>
      <c r="L19" s="13"/>
      <c r="M19" s="13"/>
      <c r="N19" s="13"/>
    </row>
    <row r="20" spans="1:14" ht="14.1" customHeight="1" x14ac:dyDescent="0.3">
      <c r="A20" s="126"/>
      <c r="B20" s="136">
        <f t="shared" si="0"/>
        <v>11</v>
      </c>
      <c r="C20" s="142"/>
      <c r="D20" s="79"/>
      <c r="E20" s="76" t="str">
        <f>IF(C20=0,"",'Elev nr. 11'!$F$15)</f>
        <v/>
      </c>
      <c r="F20" s="76" t="str">
        <f>IF(C20=0,"",'Elev nr. 11'!$F$17)</f>
        <v/>
      </c>
      <c r="G20" s="77" t="str">
        <f>IF(C20=0,"",'Elev nr. 11'!$F$19)</f>
        <v/>
      </c>
      <c r="H20" s="78" t="str">
        <f>IF(C20=0,"",'Elev nr. 11'!$C$22)</f>
        <v/>
      </c>
      <c r="I20" s="13"/>
      <c r="J20" s="13"/>
      <c r="K20" s="13"/>
      <c r="L20" s="13"/>
      <c r="M20" s="13"/>
      <c r="N20" s="13"/>
    </row>
    <row r="21" spans="1:14" ht="14.1" customHeight="1" x14ac:dyDescent="0.3">
      <c r="A21" s="126"/>
      <c r="B21" s="136">
        <f t="shared" si="0"/>
        <v>12</v>
      </c>
      <c r="C21" s="142"/>
      <c r="D21" s="79"/>
      <c r="E21" s="76" t="str">
        <f>IF(C21=0,"",'Elev nr. 12'!$F$15)</f>
        <v/>
      </c>
      <c r="F21" s="76" t="str">
        <f>IF(C21=0,"",'Elev nr. 12'!$F$17)</f>
        <v/>
      </c>
      <c r="G21" s="77" t="str">
        <f>IF(C21=0,"",'Elev nr. 12'!$F$19)</f>
        <v/>
      </c>
      <c r="H21" s="78" t="str">
        <f>IF(C21=0,"",'Elev nr. 12'!$C$22)</f>
        <v/>
      </c>
    </row>
    <row r="22" spans="1:14" ht="14.1" customHeight="1" x14ac:dyDescent="0.3">
      <c r="A22" s="126"/>
      <c r="B22" s="136">
        <f t="shared" si="0"/>
        <v>13</v>
      </c>
      <c r="C22" s="142"/>
      <c r="D22" s="79"/>
      <c r="E22" s="76" t="str">
        <f>IF(C22=0,"",'Elev nr. 13'!$F$15)</f>
        <v/>
      </c>
      <c r="F22" s="76" t="str">
        <f>IF(C22=0,"",'Elev nr. 13'!$F$17)</f>
        <v/>
      </c>
      <c r="G22" s="77" t="str">
        <f>IF(C22=0,"",'Elev nr. 13'!$F$19)</f>
        <v/>
      </c>
      <c r="H22" s="78" t="str">
        <f>IF(C22=0,"",'Elev nr. 13'!$C$22)</f>
        <v/>
      </c>
    </row>
    <row r="23" spans="1:14" ht="14.1" customHeight="1" x14ac:dyDescent="0.3">
      <c r="A23" s="126"/>
      <c r="B23" s="136">
        <f t="shared" si="0"/>
        <v>14</v>
      </c>
      <c r="C23" s="142"/>
      <c r="D23" s="79"/>
      <c r="E23" s="76" t="str">
        <f>IF(C23=0,"",'Elev nr. 14'!$F$15)</f>
        <v/>
      </c>
      <c r="F23" s="76" t="str">
        <f>IF(C23=0,"",'Elev nr. 14'!$F$17)</f>
        <v/>
      </c>
      <c r="G23" s="77" t="str">
        <f>IF(C23=0,"",'Elev nr. 14'!$F$19)</f>
        <v/>
      </c>
      <c r="H23" s="78" t="str">
        <f>IF(C23=0,"",'Elev nr. 14'!$C$22)</f>
        <v/>
      </c>
    </row>
    <row r="24" spans="1:14" ht="14.1" customHeight="1" x14ac:dyDescent="0.3">
      <c r="A24" s="126"/>
      <c r="B24" s="136">
        <f t="shared" si="0"/>
        <v>15</v>
      </c>
      <c r="C24" s="142"/>
      <c r="D24" s="79"/>
      <c r="E24" s="76" t="str">
        <f>IF(C24=0,"",'Elev nr. 15'!$F$15)</f>
        <v/>
      </c>
      <c r="F24" s="76" t="str">
        <f>IF(C24=0,"",'Elev nr. 15'!$F$17)</f>
        <v/>
      </c>
      <c r="G24" s="77" t="str">
        <f>IF(C24=0,"",'Elev nr. 15'!$F$19)</f>
        <v/>
      </c>
      <c r="H24" s="78" t="str">
        <f>IF(C24=0,"",'Elev nr. 15'!$C$22)</f>
        <v/>
      </c>
    </row>
    <row r="25" spans="1:14" ht="14.1" customHeight="1" x14ac:dyDescent="0.3">
      <c r="A25" s="126"/>
      <c r="B25" s="136">
        <f t="shared" si="0"/>
        <v>16</v>
      </c>
      <c r="C25" s="142"/>
      <c r="D25" s="79"/>
      <c r="E25" s="76" t="str">
        <f>IF(C25=0,"",'Elev nr. 16'!$F$15)</f>
        <v/>
      </c>
      <c r="F25" s="76" t="str">
        <f>IF(C25=0,"",'Elev nr. 16'!$F$17)</f>
        <v/>
      </c>
      <c r="G25" s="77" t="str">
        <f>IF(C25=0,"",'Elev nr. 16'!$F$19)</f>
        <v/>
      </c>
      <c r="H25" s="78" t="str">
        <f>IF(C25=0,"",'Elev nr. 16'!$C$22)</f>
        <v/>
      </c>
    </row>
    <row r="26" spans="1:14" ht="14.1" customHeight="1" x14ac:dyDescent="0.3">
      <c r="A26" s="126"/>
      <c r="B26" s="136">
        <f t="shared" si="0"/>
        <v>17</v>
      </c>
      <c r="C26" s="142"/>
      <c r="D26" s="79"/>
      <c r="E26" s="76" t="str">
        <f>IF(C26=0,"",'Elev nr. 17'!$F$15)</f>
        <v/>
      </c>
      <c r="F26" s="76" t="str">
        <f>IF(C26=0,"",'Elev nr. 17'!$F$17)</f>
        <v/>
      </c>
      <c r="G26" s="77" t="str">
        <f>IF(C26=0,"",'Elev nr. 17'!$F$19)</f>
        <v/>
      </c>
      <c r="H26" s="78" t="str">
        <f>IF(C26=0,"",'Elev nr. 17'!$C$22)</f>
        <v/>
      </c>
    </row>
    <row r="27" spans="1:14" ht="14.1" customHeight="1" x14ac:dyDescent="0.3">
      <c r="A27" s="126"/>
      <c r="B27" s="136">
        <f t="shared" si="0"/>
        <v>18</v>
      </c>
      <c r="C27" s="142"/>
      <c r="D27" s="79"/>
      <c r="E27" s="76" t="str">
        <f>IF(C27=0,"",'Elev nr. 18'!$F$15)</f>
        <v/>
      </c>
      <c r="F27" s="76" t="str">
        <f>IF(C27=0,"",'Elev nr. 18'!$F$17)</f>
        <v/>
      </c>
      <c r="G27" s="77" t="str">
        <f>IF(C27=0,"",'Elev nr. 18'!$F$19)</f>
        <v/>
      </c>
      <c r="H27" s="78" t="str">
        <f>IF(C27=0,"",'Elev nr. 18'!$C$22)</f>
        <v/>
      </c>
    </row>
    <row r="28" spans="1:14" ht="14.1" customHeight="1" x14ac:dyDescent="0.3">
      <c r="A28" s="126"/>
      <c r="B28" s="136">
        <f t="shared" si="0"/>
        <v>19</v>
      </c>
      <c r="C28" s="142"/>
      <c r="D28" s="79"/>
      <c r="E28" s="76" t="str">
        <f>IF(C28=0,"",'Elev nr. 19'!$F$15)</f>
        <v/>
      </c>
      <c r="F28" s="76" t="str">
        <f>IF(C28=0,"",'Elev nr. 19'!$F$17)</f>
        <v/>
      </c>
      <c r="G28" s="77" t="str">
        <f>IF(C28=0,"",'Elev nr. 19'!$F$19)</f>
        <v/>
      </c>
      <c r="H28" s="78" t="str">
        <f>IF(C28=0,"",'Elev nr. 19'!$C$22)</f>
        <v/>
      </c>
    </row>
    <row r="29" spans="1:14" ht="14.1" customHeight="1" x14ac:dyDescent="0.3">
      <c r="A29" s="126"/>
      <c r="B29" s="136">
        <f t="shared" si="0"/>
        <v>20</v>
      </c>
      <c r="C29" s="142"/>
      <c r="D29" s="79"/>
      <c r="E29" s="76" t="str">
        <f>IF(C29=0,"",'Elev nr. 20'!$F$15)</f>
        <v/>
      </c>
      <c r="F29" s="76" t="str">
        <f>IF(C29=0,"",'Elev nr. 20'!$F$17)</f>
        <v/>
      </c>
      <c r="G29" s="77" t="str">
        <f>IF(C29=0,"",'Elev nr. 20'!$F$19)</f>
        <v/>
      </c>
      <c r="H29" s="78" t="str">
        <f>IF(C29=0,"",'Elev nr. 20'!$C$22)</f>
        <v/>
      </c>
    </row>
    <row r="30" spans="1:14" ht="14.1" customHeight="1" x14ac:dyDescent="0.3">
      <c r="A30" s="126"/>
      <c r="B30" s="136">
        <f t="shared" si="0"/>
        <v>21</v>
      </c>
      <c r="C30" s="142"/>
      <c r="D30" s="79"/>
      <c r="E30" s="76" t="str">
        <f>IF(C30=0,"",'Elev nr. 21'!$F$15)</f>
        <v/>
      </c>
      <c r="F30" s="76" t="str">
        <f>IF(C30=0,"",'Elev nr. 21'!$F$17)</f>
        <v/>
      </c>
      <c r="G30" s="77" t="str">
        <f>IF(C30=0,"",'Elev nr. 21'!$F$19)</f>
        <v/>
      </c>
      <c r="H30" s="78" t="str">
        <f>IF(C30=0,"",'Elev nr. 21'!$C$22)</f>
        <v/>
      </c>
    </row>
    <row r="31" spans="1:14" ht="14.1" customHeight="1" x14ac:dyDescent="0.3">
      <c r="A31" s="126"/>
      <c r="B31" s="136">
        <f t="shared" si="0"/>
        <v>22</v>
      </c>
      <c r="C31" s="142"/>
      <c r="D31" s="79"/>
      <c r="E31" s="76" t="str">
        <f>IF(C31=0,"",'Elev nr. 22'!$F$15)</f>
        <v/>
      </c>
      <c r="F31" s="76" t="str">
        <f>IF(C31=0,"",'Elev nr. 22'!$F$17)</f>
        <v/>
      </c>
      <c r="G31" s="77" t="str">
        <f>IF(C31=0,"",'Elev nr. 22'!$F$19)</f>
        <v/>
      </c>
      <c r="H31" s="78" t="str">
        <f>IF(C31=0,"",'Elev nr. 22'!$C$22)</f>
        <v/>
      </c>
    </row>
    <row r="32" spans="1:14" ht="14.1" customHeight="1" x14ac:dyDescent="0.3">
      <c r="A32" s="126"/>
      <c r="B32" s="136">
        <f t="shared" si="0"/>
        <v>23</v>
      </c>
      <c r="C32" s="142"/>
      <c r="D32" s="79"/>
      <c r="E32" s="76" t="str">
        <f>IF(C32=0,"",'Elev nr. 23'!$F$15)</f>
        <v/>
      </c>
      <c r="F32" s="76" t="str">
        <f>IF(C32=0,"",'Elev nr. 23'!$F$17)</f>
        <v/>
      </c>
      <c r="G32" s="77" t="str">
        <f>IF(C32=0,"",'Elev nr. 23'!$F$19)</f>
        <v/>
      </c>
      <c r="H32" s="78" t="str">
        <f>IF(C32=0,"",'Elev nr. 23'!$C$22)</f>
        <v/>
      </c>
    </row>
    <row r="33" spans="1:9" ht="14.1" customHeight="1" x14ac:dyDescent="0.3">
      <c r="A33" s="126"/>
      <c r="B33" s="136">
        <f t="shared" si="0"/>
        <v>24</v>
      </c>
      <c r="C33" s="142"/>
      <c r="D33" s="79"/>
      <c r="E33" s="76" t="str">
        <f>IF(C33=0,"",'Elev nr. 24'!$F$15)</f>
        <v/>
      </c>
      <c r="F33" s="76" t="str">
        <f>IF(C33=0,"",'Elev nr. 24'!$F$17)</f>
        <v/>
      </c>
      <c r="G33" s="77" t="str">
        <f>IF(C33=0,"",'Elev nr. 24'!$F$19)</f>
        <v/>
      </c>
      <c r="H33" s="78" t="str">
        <f>IF(C33=0,"",'Elev nr. 24'!$C$22)</f>
        <v/>
      </c>
    </row>
    <row r="34" spans="1:9" ht="14.1" customHeight="1" x14ac:dyDescent="0.3">
      <c r="A34" s="126"/>
      <c r="B34" s="136">
        <f t="shared" si="0"/>
        <v>25</v>
      </c>
      <c r="C34" s="142"/>
      <c r="D34" s="79"/>
      <c r="E34" s="76" t="str">
        <f>IF(C34=0,"",'Elev nr. 25'!$F$15)</f>
        <v/>
      </c>
      <c r="F34" s="76" t="str">
        <f>IF(C34=0,"",'Elev nr. 25'!$F$17)</f>
        <v/>
      </c>
      <c r="G34" s="77" t="str">
        <f>IF(C34=0,"",'Elev nr. 25'!$F$19)</f>
        <v/>
      </c>
      <c r="H34" s="78" t="str">
        <f>IF(C34=0,"",'Elev nr. 25'!$C$22)</f>
        <v/>
      </c>
    </row>
    <row r="35" spans="1:9" ht="14.1" customHeight="1" x14ac:dyDescent="0.3">
      <c r="A35" s="126"/>
      <c r="B35" s="136">
        <f t="shared" si="0"/>
        <v>26</v>
      </c>
      <c r="C35" s="142"/>
      <c r="D35" s="79"/>
      <c r="E35" s="76" t="str">
        <f>IF(C35=0,"",'Elev nr. 26'!$F$15)</f>
        <v/>
      </c>
      <c r="F35" s="76" t="str">
        <f>IF(C35=0,"",'Elev nr. 26'!$F$17)</f>
        <v/>
      </c>
      <c r="G35" s="77" t="str">
        <f>IF(C35=0,"",'Elev nr. 26'!$F$19)</f>
        <v/>
      </c>
      <c r="H35" s="78" t="str">
        <f>IF(C35=0,"",'Elev nr. 26'!$C$22)</f>
        <v/>
      </c>
    </row>
    <row r="36" spans="1:9" ht="14.1" customHeight="1" x14ac:dyDescent="0.3">
      <c r="A36" s="126"/>
      <c r="B36" s="136">
        <f t="shared" si="0"/>
        <v>27</v>
      </c>
      <c r="C36" s="142"/>
      <c r="D36" s="79"/>
      <c r="E36" s="76" t="str">
        <f>IF(C36=0,"",'Elev nr. 27'!$F$15)</f>
        <v/>
      </c>
      <c r="F36" s="76" t="str">
        <f>IF(C36=0,"",'Elev nr. 27'!$F$17)</f>
        <v/>
      </c>
      <c r="G36" s="77" t="str">
        <f>IF(C36=0,"",'Elev nr. 27'!$F$19)</f>
        <v/>
      </c>
      <c r="H36" s="78" t="str">
        <f>IF(C36=0,"",'Elev nr. 27'!$C$22)</f>
        <v/>
      </c>
      <c r="I36" s="216"/>
    </row>
    <row r="37" spans="1:9" ht="14.1" customHeight="1" x14ac:dyDescent="0.3">
      <c r="A37" s="126"/>
      <c r="B37" s="136">
        <f t="shared" si="0"/>
        <v>28</v>
      </c>
      <c r="C37" s="142"/>
      <c r="D37" s="79"/>
      <c r="E37" s="76" t="str">
        <f>IF(C37=0,"",'Elev nr. 28'!$F$15)</f>
        <v/>
      </c>
      <c r="F37" s="76" t="str">
        <f>IF(C37=0,"",'Elev nr. 28'!$F$17)</f>
        <v/>
      </c>
      <c r="G37" s="77" t="str">
        <f>IF(C37=0,"",'Elev nr. 28'!$F$19)</f>
        <v/>
      </c>
      <c r="H37" s="78" t="str">
        <f>IF(C37=0,"",'Elev nr. 28'!$C$22)</f>
        <v/>
      </c>
      <c r="I37" s="216"/>
    </row>
    <row r="38" spans="1:9" ht="14.1" customHeight="1" x14ac:dyDescent="0.3">
      <c r="A38" s="126"/>
      <c r="B38" s="136">
        <f t="shared" si="0"/>
        <v>29</v>
      </c>
      <c r="C38" s="142"/>
      <c r="D38" s="79"/>
      <c r="E38" s="76" t="str">
        <f>IF(C38=0,"",'Elev nr. 29'!$F$15)</f>
        <v/>
      </c>
      <c r="F38" s="76" t="str">
        <f>IF(C38=0,"",'Elev nr. 29'!$F$17)</f>
        <v/>
      </c>
      <c r="G38" s="77" t="str">
        <f>IF(C38=0,"",'Elev nr. 29'!$F$19)</f>
        <v/>
      </c>
      <c r="H38" s="78" t="str">
        <f>IF(C38=0,"",'Elev nr. 29'!$C$22)</f>
        <v/>
      </c>
      <c r="I38" s="216"/>
    </row>
    <row r="39" spans="1:9" ht="14.1" customHeight="1" x14ac:dyDescent="0.3">
      <c r="A39" s="126"/>
      <c r="B39" s="137">
        <f t="shared" si="0"/>
        <v>30</v>
      </c>
      <c r="C39" s="142"/>
      <c r="D39" s="135"/>
      <c r="E39" s="146" t="str">
        <f>IF(C39=0,"",'Elev nr. 30'!$F$15)</f>
        <v/>
      </c>
      <c r="F39" s="146" t="str">
        <f>IF(C39=0,"",'Elev nr. 30'!$F$17)</f>
        <v/>
      </c>
      <c r="G39" s="147" t="str">
        <f>IF(C39=0,"",'Elev nr. 30'!$F$19)</f>
        <v/>
      </c>
      <c r="H39" s="148" t="str">
        <f>IF(C39=0,"",'Elev nr. 30'!$C$22)</f>
        <v/>
      </c>
      <c r="I39" s="215"/>
    </row>
    <row r="40" spans="1:9" ht="14.1" customHeight="1" x14ac:dyDescent="0.3">
      <c r="A40" s="126"/>
      <c r="B40" s="137">
        <f t="shared" ref="B40" si="1">B39+1</f>
        <v>31</v>
      </c>
      <c r="C40" s="142"/>
      <c r="D40" s="153"/>
      <c r="E40" s="146" t="str">
        <f>IF(C40=0,"",'Elev nr. 31'!$F$15)</f>
        <v/>
      </c>
      <c r="F40" s="146" t="str">
        <f>IF(C40=0,"",'Elev nr. 31'!$F$17)</f>
        <v/>
      </c>
      <c r="G40" s="147" t="str">
        <f>IF(C40=0,"",'Elev nr. 31'!$F$19)</f>
        <v/>
      </c>
      <c r="H40" s="148" t="str">
        <f>IF(C40=0,"",'Elev nr. 31'!$C$22)</f>
        <v/>
      </c>
    </row>
    <row r="41" spans="1:9" ht="14.1" customHeight="1" thickBot="1" x14ac:dyDescent="0.35">
      <c r="A41" s="152"/>
      <c r="B41" s="145">
        <f t="shared" ref="B41" si="2">B40+1</f>
        <v>32</v>
      </c>
      <c r="C41" s="297"/>
      <c r="D41" s="154"/>
      <c r="E41" s="149" t="str">
        <f>IF(C41=0,"",'Elev nr. 32'!$F$15)</f>
        <v/>
      </c>
      <c r="F41" s="149" t="str">
        <f>IF(C41=0,"",'Elev nr. 32'!$F$17)</f>
        <v/>
      </c>
      <c r="G41" s="150" t="str">
        <f>IF(C41=0,"",'Elev nr. 32'!$F$19)</f>
        <v/>
      </c>
      <c r="H41" s="151" t="str">
        <f>IF(C41=0,"",'Elev nr. 32'!$C$22)</f>
        <v/>
      </c>
    </row>
    <row r="42" spans="1:9" ht="14.1" customHeight="1" x14ac:dyDescent="0.3">
      <c r="D42" s="68"/>
      <c r="E42" s="68"/>
      <c r="F42" s="68"/>
      <c r="G42" s="68"/>
      <c r="H42" s="68"/>
    </row>
    <row r="43" spans="1:9" ht="15.6" x14ac:dyDescent="0.3">
      <c r="D43" s="68"/>
      <c r="E43" s="68"/>
      <c r="F43" s="68"/>
      <c r="G43" s="68"/>
      <c r="H43" s="68"/>
    </row>
    <row r="44" spans="1:9" ht="15.6" x14ac:dyDescent="0.3">
      <c r="D44" s="68"/>
      <c r="E44" s="68"/>
      <c r="F44" s="68"/>
      <c r="G44" s="68"/>
      <c r="H44" s="68"/>
    </row>
    <row r="45" spans="1:9" ht="15.6" x14ac:dyDescent="0.3">
      <c r="D45" s="68"/>
      <c r="E45" s="68"/>
      <c r="F45" s="68"/>
      <c r="G45" s="68"/>
      <c r="H45" s="68"/>
    </row>
    <row r="46" spans="1:9" ht="15.6" x14ac:dyDescent="0.3">
      <c r="D46" s="68"/>
      <c r="E46" s="68"/>
      <c r="F46" s="68"/>
      <c r="G46" s="68"/>
      <c r="H46" s="68"/>
    </row>
    <row r="47" spans="1:9" ht="15.6" x14ac:dyDescent="0.3">
      <c r="B47" s="68"/>
      <c r="C47" s="68"/>
      <c r="D47" s="68"/>
      <c r="E47" s="68"/>
      <c r="F47" s="68"/>
      <c r="G47" s="68"/>
      <c r="H47" s="68"/>
    </row>
    <row r="48" spans="1:9" ht="15.6" x14ac:dyDescent="0.3">
      <c r="B48" s="68"/>
      <c r="C48" s="68"/>
      <c r="D48" s="68"/>
      <c r="E48" s="68"/>
      <c r="F48" s="68"/>
      <c r="G48" s="68"/>
      <c r="H48" s="68"/>
    </row>
    <row r="49" spans="2:8" ht="15.6" x14ac:dyDescent="0.3">
      <c r="B49" s="68"/>
      <c r="C49" s="68"/>
      <c r="D49" s="68"/>
      <c r="E49" s="68"/>
      <c r="F49" s="68"/>
      <c r="G49" s="68"/>
      <c r="H49" s="68"/>
    </row>
    <row r="50" spans="2:8" ht="15.6" x14ac:dyDescent="0.3">
      <c r="B50" s="68"/>
      <c r="C50" s="68"/>
      <c r="D50" s="68"/>
      <c r="E50" s="68"/>
      <c r="F50" s="68"/>
      <c r="G50" s="68"/>
      <c r="H50" s="68"/>
    </row>
    <row r="51" spans="2:8" ht="15.6" x14ac:dyDescent="0.3">
      <c r="B51" s="68"/>
      <c r="C51" s="68"/>
      <c r="D51" s="68"/>
      <c r="E51" s="68"/>
      <c r="F51" s="68"/>
      <c r="G51" s="68"/>
      <c r="H51" s="68"/>
    </row>
    <row r="52" spans="2:8" ht="15.6" x14ac:dyDescent="0.3">
      <c r="B52" s="68"/>
      <c r="C52" s="68"/>
      <c r="D52" s="68"/>
      <c r="E52" s="68"/>
      <c r="F52" s="68"/>
      <c r="G52" s="68"/>
      <c r="H52" s="68"/>
    </row>
    <row r="53" spans="2:8" ht="15.6" x14ac:dyDescent="0.3">
      <c r="B53" s="68"/>
      <c r="C53" s="68"/>
      <c r="D53" s="68"/>
      <c r="E53" s="68"/>
      <c r="F53" s="68"/>
      <c r="G53" s="68"/>
      <c r="H53" s="68"/>
    </row>
    <row r="54" spans="2:8" ht="15.6" x14ac:dyDescent="0.3">
      <c r="B54" s="68"/>
      <c r="C54" s="68"/>
      <c r="D54" s="68"/>
      <c r="E54" s="68"/>
      <c r="F54" s="68"/>
      <c r="G54" s="68"/>
      <c r="H54" s="68"/>
    </row>
    <row r="55" spans="2:8" ht="15.6" x14ac:dyDescent="0.3">
      <c r="B55" s="68"/>
      <c r="C55" s="68"/>
      <c r="D55" s="68"/>
      <c r="E55" s="68"/>
      <c r="F55" s="68"/>
      <c r="G55" s="68"/>
      <c r="H55" s="68"/>
    </row>
    <row r="56" spans="2:8" ht="15.6" x14ac:dyDescent="0.3">
      <c r="B56" s="68"/>
      <c r="C56" s="68"/>
      <c r="D56" s="68"/>
      <c r="E56" s="68"/>
      <c r="F56" s="68"/>
      <c r="G56" s="68"/>
      <c r="H56" s="68"/>
    </row>
    <row r="57" spans="2:8" ht="15.6" x14ac:dyDescent="0.3">
      <c r="B57" s="68"/>
      <c r="C57" s="68"/>
      <c r="D57" s="68"/>
      <c r="E57" s="68"/>
      <c r="F57" s="68"/>
      <c r="G57" s="68"/>
      <c r="H57" s="68"/>
    </row>
    <row r="58" spans="2:8" ht="15.6" x14ac:dyDescent="0.3">
      <c r="B58" s="68"/>
      <c r="C58" s="68"/>
      <c r="D58" s="68"/>
      <c r="E58" s="68"/>
      <c r="F58" s="68"/>
      <c r="G58" s="68"/>
      <c r="H58" s="68"/>
    </row>
    <row r="59" spans="2:8" ht="15.6" x14ac:dyDescent="0.3">
      <c r="B59" s="68"/>
      <c r="C59" s="68"/>
      <c r="D59" s="68"/>
      <c r="E59" s="68"/>
      <c r="F59" s="68"/>
      <c r="G59" s="68"/>
      <c r="H59" s="68"/>
    </row>
    <row r="60" spans="2:8" ht="15.6" x14ac:dyDescent="0.3">
      <c r="B60" s="68"/>
      <c r="C60" s="68"/>
      <c r="D60" s="68"/>
      <c r="E60" s="68"/>
      <c r="F60" s="68"/>
      <c r="G60" s="68"/>
      <c r="H60" s="68"/>
    </row>
    <row r="61" spans="2:8" ht="15.6" x14ac:dyDescent="0.3">
      <c r="B61" s="68"/>
      <c r="C61" s="68"/>
      <c r="D61" s="68"/>
      <c r="E61" s="68"/>
      <c r="F61" s="68"/>
      <c r="G61" s="68"/>
      <c r="H61" s="68"/>
    </row>
    <row r="62" spans="2:8" ht="15.6" x14ac:dyDescent="0.3">
      <c r="B62" s="68"/>
      <c r="C62" s="68"/>
      <c r="D62" s="68"/>
      <c r="E62" s="68"/>
      <c r="F62" s="68"/>
      <c r="G62" s="68"/>
      <c r="H62" s="68"/>
    </row>
    <row r="63" spans="2:8" ht="15.6" x14ac:dyDescent="0.3">
      <c r="B63" s="68"/>
      <c r="C63" s="68"/>
      <c r="D63" s="68"/>
      <c r="E63" s="68"/>
      <c r="F63" s="68"/>
      <c r="G63" s="68"/>
      <c r="H63" s="68"/>
    </row>
    <row r="64" spans="2:8" ht="15.6" x14ac:dyDescent="0.3">
      <c r="B64" s="68"/>
      <c r="C64" s="68"/>
      <c r="D64" s="68"/>
      <c r="E64" s="68"/>
      <c r="F64" s="68"/>
      <c r="G64" s="68"/>
      <c r="H64" s="68"/>
    </row>
    <row r="65" spans="2:8" ht="15.6" x14ac:dyDescent="0.3">
      <c r="B65" s="68"/>
      <c r="C65" s="68"/>
      <c r="D65" s="68"/>
      <c r="E65" s="68"/>
      <c r="F65" s="68"/>
      <c r="G65" s="68"/>
      <c r="H65" s="68"/>
    </row>
    <row r="66" spans="2:8" ht="15.6" x14ac:dyDescent="0.3">
      <c r="B66" s="68"/>
      <c r="C66" s="68"/>
      <c r="D66" s="68"/>
      <c r="E66" s="68"/>
      <c r="F66" s="68"/>
      <c r="G66" s="68"/>
      <c r="H66" s="68"/>
    </row>
    <row r="67" spans="2:8" ht="15.6" x14ac:dyDescent="0.3">
      <c r="B67" s="68"/>
      <c r="C67" s="68"/>
      <c r="D67" s="68"/>
      <c r="E67" s="68"/>
      <c r="F67" s="68"/>
      <c r="G67" s="68"/>
      <c r="H67" s="68"/>
    </row>
    <row r="68" spans="2:8" ht="15.6" x14ac:dyDescent="0.3">
      <c r="B68" s="68"/>
      <c r="C68" s="68"/>
      <c r="D68" s="68"/>
      <c r="E68" s="68"/>
      <c r="F68" s="68"/>
      <c r="G68" s="68"/>
      <c r="H68" s="68"/>
    </row>
    <row r="69" spans="2:8" ht="15.6" x14ac:dyDescent="0.3">
      <c r="B69" s="68"/>
      <c r="C69" s="68"/>
      <c r="D69" s="68"/>
      <c r="E69" s="68"/>
      <c r="F69" s="68"/>
      <c r="G69" s="68"/>
      <c r="H69" s="68"/>
    </row>
    <row r="70" spans="2:8" ht="15.6" x14ac:dyDescent="0.3">
      <c r="B70" s="68"/>
      <c r="C70" s="68"/>
      <c r="D70" s="68"/>
      <c r="E70" s="68"/>
      <c r="F70" s="68"/>
      <c r="G70" s="68"/>
      <c r="H70" s="68"/>
    </row>
    <row r="71" spans="2:8" ht="15.6" x14ac:dyDescent="0.3">
      <c r="B71" s="68"/>
      <c r="C71" s="68"/>
      <c r="D71" s="68"/>
      <c r="E71" s="68"/>
      <c r="F71" s="68"/>
      <c r="G71" s="68"/>
      <c r="H71" s="68"/>
    </row>
    <row r="72" spans="2:8" ht="15.6" x14ac:dyDescent="0.3">
      <c r="B72" s="68"/>
      <c r="C72" s="68"/>
      <c r="D72" s="68"/>
      <c r="E72" s="68"/>
      <c r="F72" s="68"/>
      <c r="G72" s="68"/>
      <c r="H72" s="68"/>
    </row>
    <row r="73" spans="2:8" ht="15.6" x14ac:dyDescent="0.3">
      <c r="B73" s="68"/>
      <c r="C73" s="68"/>
      <c r="D73" s="68"/>
      <c r="E73" s="68"/>
      <c r="F73" s="68"/>
      <c r="G73" s="68"/>
      <c r="H73" s="68"/>
    </row>
    <row r="74" spans="2:8" ht="15.6" x14ac:dyDescent="0.3">
      <c r="B74" s="68"/>
      <c r="C74" s="68"/>
      <c r="D74" s="68"/>
      <c r="E74" s="68"/>
      <c r="F74" s="68"/>
      <c r="G74" s="68"/>
      <c r="H74" s="68"/>
    </row>
    <row r="75" spans="2:8" ht="15.6" x14ac:dyDescent="0.3">
      <c r="B75" s="68"/>
      <c r="C75" s="68"/>
      <c r="D75" s="68"/>
      <c r="E75" s="68"/>
      <c r="F75" s="68"/>
      <c r="G75" s="68"/>
      <c r="H75" s="68"/>
    </row>
    <row r="76" spans="2:8" ht="15.6" x14ac:dyDescent="0.3">
      <c r="B76" s="68"/>
      <c r="C76" s="68"/>
      <c r="D76" s="68"/>
      <c r="E76" s="68"/>
      <c r="F76" s="68"/>
      <c r="G76" s="68"/>
      <c r="H76" s="68"/>
    </row>
    <row r="77" spans="2:8" ht="15.6" x14ac:dyDescent="0.3">
      <c r="B77" s="68"/>
      <c r="C77" s="68"/>
      <c r="D77" s="68"/>
      <c r="E77" s="68"/>
      <c r="F77" s="68"/>
      <c r="G77" s="68"/>
      <c r="H77" s="68"/>
    </row>
    <row r="78" spans="2:8" ht="15.6" x14ac:dyDescent="0.3">
      <c r="B78" s="68"/>
      <c r="C78" s="68"/>
      <c r="D78" s="68"/>
      <c r="E78" s="68"/>
      <c r="F78" s="68"/>
      <c r="G78" s="68"/>
      <c r="H78" s="68"/>
    </row>
    <row r="79" spans="2:8" ht="15.6" x14ac:dyDescent="0.3">
      <c r="B79" s="68"/>
      <c r="C79" s="68"/>
      <c r="D79" s="68"/>
      <c r="E79" s="68"/>
      <c r="F79" s="68"/>
      <c r="G79" s="68"/>
      <c r="H79" s="68"/>
    </row>
    <row r="80" spans="2:8" ht="15.6" x14ac:dyDescent="0.3">
      <c r="B80" s="68"/>
      <c r="C80" s="68"/>
      <c r="D80" s="68"/>
      <c r="E80" s="68"/>
      <c r="F80" s="68"/>
      <c r="G80" s="68"/>
      <c r="H80" s="68"/>
    </row>
    <row r="81" spans="2:8" ht="15.6" x14ac:dyDescent="0.3">
      <c r="B81" s="68"/>
      <c r="C81" s="68"/>
      <c r="D81" s="68"/>
      <c r="E81" s="68"/>
      <c r="F81" s="68"/>
      <c r="G81" s="68"/>
      <c r="H81" s="68"/>
    </row>
    <row r="82" spans="2:8" ht="15.6" x14ac:dyDescent="0.3">
      <c r="B82" s="68"/>
      <c r="C82" s="68"/>
      <c r="D82" s="68"/>
      <c r="E82" s="68"/>
      <c r="F82" s="68"/>
      <c r="G82" s="68"/>
      <c r="H82" s="68"/>
    </row>
    <row r="83" spans="2:8" ht="15.6" x14ac:dyDescent="0.3">
      <c r="B83" s="68"/>
      <c r="C83" s="68"/>
      <c r="D83" s="68"/>
      <c r="E83" s="68"/>
      <c r="F83" s="68"/>
      <c r="G83" s="68"/>
      <c r="H83" s="68"/>
    </row>
    <row r="84" spans="2:8" ht="15.6" x14ac:dyDescent="0.3">
      <c r="B84" s="68"/>
      <c r="C84" s="68"/>
      <c r="D84" s="68"/>
      <c r="E84" s="68"/>
      <c r="F84" s="68"/>
      <c r="G84" s="68"/>
      <c r="H84" s="68"/>
    </row>
    <row r="85" spans="2:8" ht="15.6" x14ac:dyDescent="0.3">
      <c r="B85" s="68"/>
      <c r="C85" s="68"/>
      <c r="D85" s="68"/>
      <c r="E85" s="68"/>
      <c r="F85" s="68"/>
      <c r="G85" s="68"/>
      <c r="H85" s="68"/>
    </row>
    <row r="86" spans="2:8" ht="15.6" x14ac:dyDescent="0.3">
      <c r="B86" s="68"/>
      <c r="C86" s="68"/>
      <c r="D86" s="68"/>
      <c r="E86" s="68"/>
      <c r="F86" s="68"/>
      <c r="G86" s="68"/>
      <c r="H86" s="68"/>
    </row>
    <row r="87" spans="2:8" ht="15.6" x14ac:dyDescent="0.3">
      <c r="B87" s="68"/>
      <c r="C87" s="68"/>
      <c r="D87" s="68"/>
      <c r="E87" s="68"/>
      <c r="F87" s="68"/>
      <c r="G87" s="68"/>
      <c r="H87" s="68"/>
    </row>
    <row r="88" spans="2:8" ht="15.6" x14ac:dyDescent="0.3">
      <c r="B88" s="68"/>
      <c r="C88" s="68"/>
      <c r="D88" s="68"/>
      <c r="E88" s="68"/>
      <c r="F88" s="68"/>
      <c r="G88" s="68"/>
      <c r="H88" s="68"/>
    </row>
    <row r="89" spans="2:8" ht="15.6" x14ac:dyDescent="0.3">
      <c r="B89" s="68"/>
      <c r="C89" s="68"/>
      <c r="D89" s="68"/>
      <c r="E89" s="68"/>
      <c r="F89" s="68"/>
      <c r="G89" s="68"/>
      <c r="H89" s="68"/>
    </row>
    <row r="90" spans="2:8" ht="15.6" x14ac:dyDescent="0.3">
      <c r="B90" s="68"/>
      <c r="C90" s="68"/>
      <c r="D90" s="68"/>
      <c r="E90" s="68"/>
      <c r="F90" s="68"/>
      <c r="G90" s="68"/>
      <c r="H90" s="68"/>
    </row>
    <row r="91" spans="2:8" ht="15.6" x14ac:dyDescent="0.3">
      <c r="B91" s="68"/>
      <c r="C91" s="68"/>
      <c r="D91" s="68"/>
      <c r="E91" s="68"/>
      <c r="F91" s="68"/>
      <c r="G91" s="68"/>
      <c r="H91" s="68"/>
    </row>
    <row r="92" spans="2:8" ht="15.6" x14ac:dyDescent="0.3">
      <c r="B92" s="68"/>
      <c r="C92" s="68"/>
      <c r="D92" s="68"/>
      <c r="E92" s="68"/>
      <c r="F92" s="68"/>
      <c r="G92" s="68"/>
      <c r="H92" s="68"/>
    </row>
    <row r="93" spans="2:8" ht="15.6" x14ac:dyDescent="0.3">
      <c r="B93" s="68"/>
      <c r="C93" s="68"/>
      <c r="D93" s="68"/>
      <c r="E93" s="68"/>
      <c r="F93" s="68"/>
      <c r="G93" s="68"/>
      <c r="H93" s="68"/>
    </row>
    <row r="94" spans="2:8" ht="15.6" x14ac:dyDescent="0.3">
      <c r="B94" s="68"/>
      <c r="C94" s="68"/>
      <c r="D94" s="68"/>
      <c r="E94" s="68"/>
      <c r="F94" s="68"/>
      <c r="G94" s="68"/>
      <c r="H94" s="68"/>
    </row>
    <row r="95" spans="2:8" ht="15.6" x14ac:dyDescent="0.3">
      <c r="B95" s="68"/>
      <c r="C95" s="68"/>
      <c r="D95" s="68"/>
      <c r="E95" s="68"/>
      <c r="F95" s="68"/>
      <c r="G95" s="68"/>
      <c r="H95" s="68"/>
    </row>
    <row r="96" spans="2:8" ht="15.6" x14ac:dyDescent="0.3">
      <c r="B96" s="68"/>
      <c r="C96" s="68"/>
      <c r="D96" s="68"/>
      <c r="E96" s="68"/>
      <c r="F96" s="68"/>
      <c r="G96" s="68"/>
      <c r="H96" s="68"/>
    </row>
    <row r="97" spans="2:8" ht="15.6" x14ac:dyDescent="0.3">
      <c r="B97" s="68"/>
      <c r="C97" s="68"/>
      <c r="D97" s="68"/>
      <c r="E97" s="68"/>
      <c r="F97" s="68"/>
      <c r="G97" s="68"/>
      <c r="H97" s="68"/>
    </row>
    <row r="98" spans="2:8" ht="15.6" x14ac:dyDescent="0.3">
      <c r="B98" s="68"/>
      <c r="C98" s="68"/>
      <c r="D98" s="68"/>
      <c r="E98" s="68"/>
      <c r="F98" s="68"/>
      <c r="G98" s="68"/>
      <c r="H98" s="68"/>
    </row>
    <row r="99" spans="2:8" ht="15.6" x14ac:dyDescent="0.3">
      <c r="B99" s="68"/>
      <c r="C99" s="68"/>
      <c r="D99" s="68"/>
      <c r="E99" s="68"/>
      <c r="F99" s="68"/>
      <c r="G99" s="68"/>
      <c r="H99" s="68"/>
    </row>
    <row r="100" spans="2:8" ht="15.6" x14ac:dyDescent="0.3">
      <c r="B100" s="68"/>
      <c r="C100" s="68"/>
      <c r="D100" s="68"/>
      <c r="E100" s="68"/>
      <c r="F100" s="68"/>
      <c r="G100" s="68"/>
      <c r="H100" s="68"/>
    </row>
    <row r="101" spans="2:8" ht="15.6" x14ac:dyDescent="0.3">
      <c r="B101" s="68"/>
      <c r="C101" s="68"/>
      <c r="D101" s="68"/>
      <c r="E101" s="68"/>
      <c r="F101" s="68"/>
      <c r="G101" s="68"/>
      <c r="H101" s="68"/>
    </row>
    <row r="102" spans="2:8" ht="15.6" x14ac:dyDescent="0.3">
      <c r="B102" s="68"/>
      <c r="C102" s="68"/>
      <c r="D102" s="68"/>
      <c r="E102" s="68"/>
      <c r="F102" s="68"/>
      <c r="G102" s="68"/>
      <c r="H102" s="68"/>
    </row>
    <row r="103" spans="2:8" ht="15.6" x14ac:dyDescent="0.3">
      <c r="B103" s="68"/>
      <c r="C103" s="68"/>
      <c r="D103" s="68"/>
      <c r="E103" s="68"/>
      <c r="F103" s="68"/>
      <c r="G103" s="68"/>
      <c r="H103" s="68"/>
    </row>
    <row r="104" spans="2:8" ht="15.6" x14ac:dyDescent="0.3">
      <c r="B104" s="68"/>
      <c r="C104" s="68"/>
      <c r="D104" s="68"/>
      <c r="E104" s="68"/>
      <c r="F104" s="68"/>
      <c r="G104" s="68"/>
      <c r="H104" s="68"/>
    </row>
    <row r="105" spans="2:8" ht="15.6" x14ac:dyDescent="0.3">
      <c r="B105" s="68"/>
      <c r="C105" s="68"/>
      <c r="D105" s="68"/>
      <c r="E105" s="68"/>
      <c r="F105" s="68"/>
      <c r="G105" s="68"/>
      <c r="H105" s="68"/>
    </row>
    <row r="106" spans="2:8" ht="15.6" x14ac:dyDescent="0.3">
      <c r="B106" s="68"/>
      <c r="C106" s="68"/>
      <c r="D106" s="68"/>
      <c r="E106" s="68"/>
      <c r="F106" s="68"/>
      <c r="G106" s="68"/>
      <c r="H106" s="68"/>
    </row>
    <row r="107" spans="2:8" ht="15.6" x14ac:dyDescent="0.3">
      <c r="B107" s="68"/>
      <c r="C107" s="68"/>
      <c r="D107" s="68"/>
      <c r="E107" s="68"/>
      <c r="F107" s="68"/>
      <c r="G107" s="68"/>
      <c r="H107" s="68"/>
    </row>
    <row r="108" spans="2:8" ht="15.6" x14ac:dyDescent="0.3">
      <c r="B108" s="68"/>
      <c r="C108" s="68"/>
      <c r="D108" s="68"/>
      <c r="E108" s="68"/>
      <c r="F108" s="68"/>
      <c r="G108" s="68"/>
      <c r="H108" s="68"/>
    </row>
    <row r="109" spans="2:8" ht="15.6" x14ac:dyDescent="0.3">
      <c r="B109" s="68"/>
      <c r="C109" s="68"/>
      <c r="D109" s="68"/>
      <c r="E109" s="68"/>
      <c r="F109" s="68"/>
      <c r="G109" s="68"/>
      <c r="H109" s="68"/>
    </row>
    <row r="110" spans="2:8" ht="15.6" x14ac:dyDescent="0.3">
      <c r="B110" s="68"/>
      <c r="C110" s="68"/>
      <c r="D110" s="68"/>
      <c r="E110" s="68"/>
      <c r="F110" s="68"/>
      <c r="G110" s="68"/>
      <c r="H110" s="68"/>
    </row>
    <row r="111" spans="2:8" ht="15.6" x14ac:dyDescent="0.3">
      <c r="B111" s="68"/>
      <c r="C111" s="68"/>
      <c r="D111" s="68"/>
      <c r="E111" s="68"/>
      <c r="F111" s="68"/>
      <c r="G111" s="68"/>
      <c r="H111" s="68"/>
    </row>
    <row r="112" spans="2:8" ht="15.6" x14ac:dyDescent="0.3">
      <c r="B112" s="68"/>
      <c r="C112" s="68"/>
      <c r="D112" s="68"/>
      <c r="E112" s="68"/>
      <c r="F112" s="68"/>
      <c r="G112" s="68"/>
      <c r="H112" s="68"/>
    </row>
    <row r="113" spans="2:8" ht="15.6" x14ac:dyDescent="0.3">
      <c r="B113" s="68"/>
      <c r="C113" s="68"/>
      <c r="D113" s="68"/>
      <c r="E113" s="68"/>
      <c r="F113" s="68"/>
      <c r="G113" s="68"/>
      <c r="H113" s="68"/>
    </row>
    <row r="114" spans="2:8" ht="15.6" x14ac:dyDescent="0.3">
      <c r="B114" s="68"/>
      <c r="C114" s="68"/>
      <c r="D114" s="68"/>
      <c r="E114" s="68"/>
      <c r="F114" s="68"/>
      <c r="G114" s="68"/>
      <c r="H114" s="68"/>
    </row>
    <row r="115" spans="2:8" ht="15.6" x14ac:dyDescent="0.3">
      <c r="B115" s="68"/>
      <c r="C115" s="68"/>
      <c r="D115" s="68"/>
      <c r="E115" s="68"/>
      <c r="F115" s="68"/>
      <c r="G115" s="68"/>
      <c r="H115" s="68"/>
    </row>
    <row r="116" spans="2:8" ht="15.6" x14ac:dyDescent="0.3">
      <c r="B116" s="68"/>
      <c r="C116" s="68"/>
      <c r="D116" s="68"/>
      <c r="E116" s="68"/>
      <c r="F116" s="68"/>
      <c r="G116" s="68"/>
      <c r="H116" s="68"/>
    </row>
    <row r="117" spans="2:8" ht="15.6" x14ac:dyDescent="0.3">
      <c r="B117" s="68"/>
      <c r="C117" s="68"/>
      <c r="D117" s="68"/>
      <c r="E117" s="68"/>
      <c r="F117" s="68"/>
      <c r="G117" s="68"/>
      <c r="H117" s="68"/>
    </row>
    <row r="118" spans="2:8" ht="15.6" x14ac:dyDescent="0.3">
      <c r="B118" s="68"/>
      <c r="C118" s="68"/>
      <c r="D118" s="68"/>
      <c r="E118" s="68"/>
      <c r="F118" s="68"/>
      <c r="G118" s="68"/>
      <c r="H118" s="68"/>
    </row>
    <row r="119" spans="2:8" ht="15.6" x14ac:dyDescent="0.3">
      <c r="B119" s="68"/>
      <c r="C119" s="68"/>
      <c r="D119" s="68"/>
      <c r="E119" s="68"/>
      <c r="F119" s="68"/>
      <c r="G119" s="68"/>
      <c r="H119" s="68"/>
    </row>
    <row r="120" spans="2:8" ht="15.6" x14ac:dyDescent="0.3">
      <c r="B120" s="68"/>
      <c r="C120" s="68"/>
      <c r="D120" s="68"/>
      <c r="E120" s="68"/>
      <c r="F120" s="68"/>
      <c r="G120" s="68"/>
      <c r="H120" s="68"/>
    </row>
    <row r="121" spans="2:8" ht="15.6" x14ac:dyDescent="0.3">
      <c r="B121" s="68"/>
      <c r="C121" s="68"/>
      <c r="D121" s="68"/>
      <c r="E121" s="68"/>
      <c r="F121" s="68"/>
      <c r="G121" s="68"/>
      <c r="H121" s="68"/>
    </row>
    <row r="122" spans="2:8" ht="15.6" x14ac:dyDescent="0.3">
      <c r="B122" s="68"/>
      <c r="C122" s="68"/>
      <c r="D122" s="68"/>
      <c r="E122" s="68"/>
      <c r="F122" s="68"/>
      <c r="G122" s="68"/>
      <c r="H122" s="68"/>
    </row>
    <row r="123" spans="2:8" ht="15.6" x14ac:dyDescent="0.3">
      <c r="B123" s="68"/>
      <c r="C123" s="68"/>
      <c r="D123" s="68"/>
      <c r="E123" s="68"/>
      <c r="F123" s="68"/>
      <c r="G123" s="68"/>
      <c r="H123" s="68"/>
    </row>
    <row r="124" spans="2:8" ht="15.6" x14ac:dyDescent="0.3">
      <c r="B124" s="68"/>
      <c r="C124" s="68"/>
      <c r="D124" s="68"/>
      <c r="E124" s="68"/>
      <c r="F124" s="68"/>
      <c r="G124" s="68"/>
      <c r="H124" s="68"/>
    </row>
    <row r="125" spans="2:8" ht="15.6" x14ac:dyDescent="0.3">
      <c r="B125" s="68"/>
      <c r="C125" s="68"/>
      <c r="D125" s="68"/>
      <c r="E125" s="68"/>
      <c r="F125" s="68"/>
      <c r="G125" s="68"/>
      <c r="H125" s="68"/>
    </row>
    <row r="126" spans="2:8" ht="15.6" x14ac:dyDescent="0.3">
      <c r="B126" s="68"/>
      <c r="C126" s="68"/>
      <c r="D126" s="68"/>
      <c r="E126" s="68"/>
      <c r="F126" s="68"/>
      <c r="G126" s="68"/>
      <c r="H126" s="68"/>
    </row>
    <row r="127" spans="2:8" ht="15.6" x14ac:dyDescent="0.3">
      <c r="B127" s="68"/>
      <c r="C127" s="68"/>
      <c r="D127" s="68"/>
      <c r="E127" s="68"/>
      <c r="F127" s="68"/>
      <c r="G127" s="68"/>
      <c r="H127" s="68"/>
    </row>
    <row r="128" spans="2:8" ht="15.6" x14ac:dyDescent="0.3">
      <c r="B128" s="68"/>
      <c r="C128" s="68"/>
      <c r="D128" s="68"/>
      <c r="E128" s="68"/>
      <c r="F128" s="68"/>
      <c r="G128" s="68"/>
      <c r="H128" s="68"/>
    </row>
    <row r="129" spans="2:8" ht="15.6" x14ac:dyDescent="0.3">
      <c r="B129" s="68"/>
      <c r="C129" s="68"/>
      <c r="D129" s="68"/>
      <c r="E129" s="68"/>
      <c r="F129" s="68"/>
      <c r="G129" s="68"/>
      <c r="H129" s="68"/>
    </row>
    <row r="130" spans="2:8" ht="15.6" x14ac:dyDescent="0.3">
      <c r="B130" s="68"/>
      <c r="C130" s="68"/>
      <c r="D130" s="68"/>
      <c r="E130" s="68"/>
      <c r="F130" s="68"/>
      <c r="G130" s="68"/>
      <c r="H130" s="68"/>
    </row>
    <row r="131" spans="2:8" ht="15.6" x14ac:dyDescent="0.3">
      <c r="B131" s="68"/>
      <c r="C131" s="68"/>
      <c r="D131" s="68"/>
      <c r="E131" s="68"/>
      <c r="F131" s="68"/>
      <c r="G131" s="68"/>
      <c r="H131" s="68"/>
    </row>
    <row r="132" spans="2:8" ht="15.6" x14ac:dyDescent="0.3">
      <c r="B132" s="68"/>
      <c r="C132" s="68"/>
      <c r="D132" s="68"/>
      <c r="E132" s="68"/>
      <c r="F132" s="68"/>
      <c r="G132" s="68"/>
      <c r="H132" s="68"/>
    </row>
    <row r="133" spans="2:8" ht="15.6" x14ac:dyDescent="0.3">
      <c r="B133" s="68"/>
      <c r="C133" s="68"/>
      <c r="D133" s="68"/>
      <c r="E133" s="68"/>
      <c r="F133" s="68"/>
      <c r="G133" s="68"/>
      <c r="H133" s="68"/>
    </row>
    <row r="134" spans="2:8" ht="15.6" x14ac:dyDescent="0.3">
      <c r="B134" s="68"/>
      <c r="C134" s="68"/>
      <c r="D134" s="68"/>
      <c r="E134" s="68"/>
      <c r="F134" s="68"/>
      <c r="G134" s="68"/>
      <c r="H134" s="68"/>
    </row>
    <row r="135" spans="2:8" ht="15.6" x14ac:dyDescent="0.3">
      <c r="B135" s="68"/>
      <c r="C135" s="68"/>
      <c r="D135" s="68"/>
      <c r="E135" s="68"/>
      <c r="F135" s="68"/>
      <c r="G135" s="68"/>
      <c r="H135" s="68"/>
    </row>
    <row r="136" spans="2:8" ht="15.6" x14ac:dyDescent="0.3">
      <c r="B136" s="68"/>
      <c r="C136" s="68"/>
      <c r="D136" s="68"/>
      <c r="E136" s="68"/>
      <c r="F136" s="68"/>
      <c r="G136" s="68"/>
      <c r="H136" s="68"/>
    </row>
    <row r="137" spans="2:8" ht="15.6" x14ac:dyDescent="0.3">
      <c r="B137" s="68"/>
      <c r="C137" s="68"/>
      <c r="D137" s="68"/>
      <c r="E137" s="68"/>
      <c r="F137" s="68"/>
      <c r="G137" s="68"/>
      <c r="H137" s="68"/>
    </row>
    <row r="138" spans="2:8" ht="15.6" x14ac:dyDescent="0.3">
      <c r="B138" s="68"/>
      <c r="C138" s="68"/>
      <c r="D138" s="68"/>
      <c r="E138" s="68"/>
      <c r="F138" s="68"/>
      <c r="G138" s="68"/>
      <c r="H138" s="68"/>
    </row>
    <row r="139" spans="2:8" ht="15.6" x14ac:dyDescent="0.3">
      <c r="B139" s="68"/>
      <c r="C139" s="68"/>
      <c r="D139" s="68"/>
      <c r="E139" s="68"/>
      <c r="F139" s="68"/>
      <c r="G139" s="68"/>
      <c r="H139" s="68"/>
    </row>
    <row r="140" spans="2:8" ht="15.6" x14ac:dyDescent="0.3">
      <c r="B140" s="68"/>
      <c r="C140" s="68"/>
      <c r="D140" s="68"/>
      <c r="E140" s="68"/>
      <c r="F140" s="68"/>
      <c r="G140" s="68"/>
      <c r="H140" s="68"/>
    </row>
  </sheetData>
  <sheetProtection sheet="1" objects="1" scenarios="1"/>
  <mergeCells count="12">
    <mergeCell ref="D1:H1"/>
    <mergeCell ref="B8:B9"/>
    <mergeCell ref="E5:H5"/>
    <mergeCell ref="A3:C3"/>
    <mergeCell ref="A4:C4"/>
    <mergeCell ref="A1:C1"/>
    <mergeCell ref="A5:C5"/>
    <mergeCell ref="A6:C6"/>
    <mergeCell ref="A7:C7"/>
    <mergeCell ref="E3:H3"/>
    <mergeCell ref="A2:H2"/>
    <mergeCell ref="A8:A9"/>
  </mergeCells>
  <phoneticPr fontId="30" type="noConversion"/>
  <hyperlinks>
    <hyperlink ref="B10" location="'Elev nr. 1'!A1" display="'Elev nr. 1'!A1" xr:uid="{00000000-0004-0000-0000-000000000000}"/>
    <hyperlink ref="B11" location="'Elev nr. 2'!A1" display="'Elev nr. 2'!A1" xr:uid="{00000000-0004-0000-0000-000001000000}"/>
    <hyperlink ref="B12" location="'Elev nr. 3'!A1" display="'Elev nr. 3'!A1" xr:uid="{00000000-0004-0000-0000-000002000000}"/>
    <hyperlink ref="B13" location="'Elev nr. 4'!A1" display="'Elev nr. 4'!A1" xr:uid="{00000000-0004-0000-0000-000003000000}"/>
    <hyperlink ref="B14" location="'Elev nr. 5'!A1" display="'Elev nr. 5'!A1" xr:uid="{00000000-0004-0000-0000-000004000000}"/>
    <hyperlink ref="B15" location="'Elev nr. 6'!A1" display="'Elev nr. 6'!A1" xr:uid="{00000000-0004-0000-0000-000005000000}"/>
    <hyperlink ref="B16" location="'Elev nr. 7'!A1" display="'Elev nr. 7'!A1" xr:uid="{00000000-0004-0000-0000-000006000000}"/>
    <hyperlink ref="B17" location="'Elev nr. 8'!A1" display="'Elev nr. 8'!A1" xr:uid="{00000000-0004-0000-0000-000007000000}"/>
    <hyperlink ref="B18" location="'Elev nr. 9'!A1" display="'Elev nr. 9'!A1" xr:uid="{00000000-0004-0000-0000-000008000000}"/>
    <hyperlink ref="B19" location="'Elev nr. 10'!A1" display="'Elev nr. 10'!A1" xr:uid="{00000000-0004-0000-0000-000009000000}"/>
    <hyperlink ref="B20" location="'Elev nr. 11'!A1" display="'Elev nr. 11'!A1" xr:uid="{00000000-0004-0000-0000-00000A000000}"/>
    <hyperlink ref="B21" location="'Elev nr. 12'!A1" display="'Elev nr. 12'!A1" xr:uid="{00000000-0004-0000-0000-00000B000000}"/>
    <hyperlink ref="B22" location="'Elev nr. 13'!A1" display="'Elev nr. 13'!A1" xr:uid="{00000000-0004-0000-0000-00000C000000}"/>
    <hyperlink ref="B23" location="'Elev nr. 14'!A1" display="'Elev nr. 14'!A1" xr:uid="{00000000-0004-0000-0000-00000D000000}"/>
    <hyperlink ref="B24" location="'Elev nr. 15'!A1" display="'Elev nr. 15'!A1" xr:uid="{00000000-0004-0000-0000-00000E000000}"/>
    <hyperlink ref="B25" location="'Elev nr. 16'!A1" display="'Elev nr. 16'!A1" xr:uid="{00000000-0004-0000-0000-00000F000000}"/>
    <hyperlink ref="B26" location="'Elev nr. 17'!A1" display="'Elev nr. 17'!A1" xr:uid="{00000000-0004-0000-0000-000010000000}"/>
    <hyperlink ref="B27" location="'Elev nr. 18'!A1" display="'Elev nr. 18'!A1" xr:uid="{00000000-0004-0000-0000-000011000000}"/>
    <hyperlink ref="B28" location="'Elev nr. 19'!A1" display="'Elev nr. 19'!A1" xr:uid="{00000000-0004-0000-0000-000012000000}"/>
    <hyperlink ref="B29" location="'Elev nr. 20'!A1" display="'Elev nr. 20'!A1" xr:uid="{00000000-0004-0000-0000-000013000000}"/>
    <hyperlink ref="B30" location="'Elev nr. 21'!A1" display="'Elev nr. 21'!A1" xr:uid="{00000000-0004-0000-0000-000014000000}"/>
    <hyperlink ref="B31" location="'Elev nr. 22'!A1" display="'Elev nr. 22'!A1" xr:uid="{00000000-0004-0000-0000-000015000000}"/>
    <hyperlink ref="B32" location="'Elev nr. 23'!A1" display="'Elev nr. 23'!A1" xr:uid="{00000000-0004-0000-0000-000016000000}"/>
    <hyperlink ref="B33" location="'Elev nr. 24'!A1" display="'Elev nr. 24'!A1" xr:uid="{00000000-0004-0000-0000-000017000000}"/>
    <hyperlink ref="B34" location="'Elev nr. 25'!A1" display="'Elev nr. 25'!A1" xr:uid="{00000000-0004-0000-0000-000018000000}"/>
    <hyperlink ref="B35" location="'Elev nr. 26'!A1" display="'Elev nr. 26'!A1" xr:uid="{00000000-0004-0000-0000-000019000000}"/>
    <hyperlink ref="B36" location="'Elev nr. 27'!A1" display="'Elev nr. 27'!A1" xr:uid="{00000000-0004-0000-0000-00001A000000}"/>
    <hyperlink ref="B37" location="'Elev nr. 28'!A1" display="'Elev nr. 28'!A1" xr:uid="{00000000-0004-0000-0000-00001B000000}"/>
    <hyperlink ref="B38" location="'Elev nr. 29'!A1" display="'Elev nr. 29'!A1" xr:uid="{00000000-0004-0000-0000-00001C000000}"/>
    <hyperlink ref="B39" location="'Elev nr. 30'!A1" display="'Elev nr. 30'!A1" xr:uid="{00000000-0004-0000-0000-00001D000000}"/>
    <hyperlink ref="B40:B41" location="'Elev nr. 30'!A1" display="'Elev nr. 30'!A1" xr:uid="{00000000-0004-0000-0000-00001E000000}"/>
    <hyperlink ref="B40" location="'Elev nr. 31'!A1" display="'Elev nr. 31'!A1" xr:uid="{00000000-0004-0000-0000-00001F000000}"/>
    <hyperlink ref="B41" location="'Elev nr. 32'!A1" display="'Elev nr. 32'!A1" xr:uid="{00000000-0004-0000-0000-000020000000}"/>
    <hyperlink ref="I1" location="Evaluering!A1" display="Evaluering" xr:uid="{00000000-0004-0000-0000-000021000000}"/>
  </hyperlinks>
  <printOptions horizontalCentered="1"/>
  <pageMargins left="0.23622047244094491" right="0.23622047244094491" top="0.74803149606299213" bottom="0.74803149606299213" header="0.31496062992125984" footer="0.31496062992125984"/>
  <pageSetup paperSize="256" orientation="portrait" horizontalDpi="300" verticalDpi="300" r:id="rId1"/>
  <headerFooter>
    <oddFooter>&amp;L
Udprint:
&amp;T
&amp;D&amp;CUdarbejdet af 
frsi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3"/>
  <sheetViews>
    <sheetView zoomScaleNormal="100" workbookViewId="0">
      <selection activeCell="F21" sqref="F21"/>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3" t="str">
        <f>IF(Karakterskema!C10=0,"",Karakterskema!C10)</f>
        <v>Elev 1</v>
      </c>
      <c r="C1" s="100"/>
      <c r="D1" s="298" t="s">
        <v>54</v>
      </c>
      <c r="E1" s="133" t="str">
        <f>IF(B1="","",Karakterskema!D10)</f>
        <v>010101-0001</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66"/>
      <c r="D3" s="267"/>
      <c r="E3" s="268" t="s">
        <v>79</v>
      </c>
      <c r="F3" s="269"/>
      <c r="G3" s="28"/>
      <c r="H3" s="37" t="s">
        <v>36</v>
      </c>
    </row>
    <row r="4" spans="1:10" ht="13.35" customHeight="1" thickBot="1" x14ac:dyDescent="0.35">
      <c r="A4" s="253"/>
      <c r="B4" s="265"/>
      <c r="C4" s="121" t="s">
        <v>10</v>
      </c>
      <c r="D4" s="122" t="s">
        <v>11</v>
      </c>
      <c r="E4" s="292" t="str">
        <f>IF(B1="","",IF(Karakterskema!A10=Karakterskema!$J$8,Karakterskema!$K$8,IF(Karakterskema!A10=Karakterskema!$J$9,Karakterskema!$K$9,IF(Karakterskema!A10=Karakterskema!$J$10,Karakterskema!$K$10,IF(Karakterskema!A10=Karakterskema!$J$11,Karakterskema!$K$11,IF(Karakterskema!A10=Karakterskema!$J$12,Karakterskema!$K$12,0))))))</f>
        <v>Murer fagområde</v>
      </c>
      <c r="F4" s="293"/>
      <c r="G4" s="40"/>
      <c r="H4" s="16" t="s">
        <v>27</v>
      </c>
      <c r="I4" s="16" t="s">
        <v>28</v>
      </c>
    </row>
    <row r="5" spans="1:10" ht="13.35" customHeight="1" x14ac:dyDescent="0.3">
      <c r="A5" s="253"/>
      <c r="B5" s="41" t="s">
        <v>96</v>
      </c>
      <c r="C5" s="3"/>
      <c r="D5" s="117"/>
      <c r="E5" s="275"/>
      <c r="F5" s="276"/>
      <c r="G5" s="37"/>
      <c r="H5" s="17" t="s">
        <v>29</v>
      </c>
      <c r="I5" s="22"/>
    </row>
    <row r="6" spans="1:10" ht="13.35" customHeight="1" x14ac:dyDescent="0.3">
      <c r="A6" s="253"/>
      <c r="B6" s="42" t="s">
        <v>20</v>
      </c>
      <c r="C6" s="119">
        <f>IF(B1="","",SUM(C5:C5))</f>
        <v>0</v>
      </c>
      <c r="D6" s="120">
        <f>IF(B1="","",SUM(D5:D5))</f>
        <v>0</v>
      </c>
      <c r="E6" s="274"/>
      <c r="F6" s="269"/>
      <c r="G6" s="37"/>
      <c r="H6" s="17" t="s">
        <v>31</v>
      </c>
      <c r="I6" s="22"/>
      <c r="J6" s="114"/>
    </row>
    <row r="7" spans="1:10" ht="13.35" customHeight="1" x14ac:dyDescent="0.3">
      <c r="A7" s="253"/>
      <c r="B7" s="42" t="s">
        <v>97</v>
      </c>
      <c r="C7" s="123">
        <f>IF(B1="","",C6/1)</f>
        <v>0</v>
      </c>
      <c r="D7" s="124">
        <f>IF(B1="","",D6/1)</f>
        <v>0</v>
      </c>
      <c r="E7" s="272"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F7" s="273"/>
      <c r="G7" s="37"/>
      <c r="H7" s="23" t="s">
        <v>37</v>
      </c>
      <c r="I7" s="22">
        <v>1.99</v>
      </c>
      <c r="J7" s="114"/>
    </row>
    <row r="8" spans="1:10" ht="13.35" customHeight="1" x14ac:dyDescent="0.3">
      <c r="A8" s="253"/>
      <c r="B8" s="42" t="s">
        <v>19</v>
      </c>
      <c r="C8" s="118">
        <f>IF(AND(C7&gt;=-3,C7&lt;-1.5),-3,IF(AND(C7&gt;=-1.5,C7&lt;2),0,IF(AND(C7&gt;=2,C7&lt;3),2,IF(AND(C7&gt;=3,C7&lt;5.5),4,IF(AND(C7&gt;=5.5,C7&lt;8.5),7,IF(AND(C7&gt;=8.5,C7&lt;11),10,IF(AND(C7&gt;=11,C7&lt;=12),12,"")))))))</f>
        <v>0</v>
      </c>
      <c r="D8" s="6">
        <f>IF(AND(D7&gt;=-3,D7&lt;-1.5),-3,IF(AND(D7&gt;=-1.5,D7&lt;2),0,IF(AND(D7&gt;=2,D7&lt;3),2,IF(AND(D7&gt;=3,D7&lt;5.5),4,IF(AND(D7&gt;=5.5,D7&lt;8.5),7,IF(AND(D7&gt;=8.5,D7&lt;11),10,IF(AND(D7&gt;=11,D7&lt;=12),12,"")))))))</f>
        <v>0</v>
      </c>
      <c r="E8" s="116"/>
      <c r="F8" s="104"/>
      <c r="G8" s="37"/>
      <c r="H8" s="17" t="s">
        <v>32</v>
      </c>
      <c r="I8" s="16"/>
      <c r="J8" s="113"/>
    </row>
    <row r="9" spans="1:10" ht="13.35" customHeight="1" thickBot="1" x14ac:dyDescent="0.35">
      <c r="A9" s="253"/>
      <c r="B9" s="115" t="s">
        <v>26</v>
      </c>
      <c r="C9" s="277">
        <f>IF(B1="","",(C8+D8)/2)</f>
        <v>0</v>
      </c>
      <c r="D9" s="278"/>
      <c r="E9" s="116"/>
      <c r="F9" s="104"/>
      <c r="G9" s="37"/>
      <c r="H9" s="17"/>
      <c r="I9" s="16"/>
      <c r="J9" s="113"/>
    </row>
    <row r="10" spans="1:10" ht="13.35" customHeight="1" thickBot="1" x14ac:dyDescent="0.35">
      <c r="A10" s="253"/>
      <c r="B10" s="45" t="s">
        <v>25</v>
      </c>
      <c r="C10" s="270">
        <f>IF(B1="","",IF(AND((C8+D8)/2&gt;=-3,(C8+D8)/2&lt;-1.5),-3,IF((C8+D8)/2=-1.5,IF(C8&gt;D8,0,-3),IF(AND((C8+D8)/2&gt;-1.5,(C8+D8)/2&lt;2),0,IF(AND((C8+D8)/2&gt;=2,(C8+D8)/2&lt;3),2,IF((C8+D8)/2=3,IF(C8&gt;D8,4,2),IF(AND((C8+D8)/2&gt;3,(C8+D8)/2&lt;5.5),4,IF((C8+D8)/2=5.5,IF(C8&gt;D8,7,4),IF(AND((C8+D8)/2&gt;5.5,(C8+D8)/2&lt;8.5),7,IF((C8+D8)/2=8.5,IF(C8&gt;D8,10,7),IF(AND((C8+D8)/2&gt;8.5,(C8+D8)/2&lt;11),10,IF((C8+D8)/2=11,IF(C8&gt;D8,12,10),IF(AND((C8+D8)/2&gt;11,(C8+D8)/2&lt;=12),12,"Fejl 40")))))))))))))</f>
        <v>0</v>
      </c>
      <c r="D10" s="271"/>
      <c r="E10" s="279"/>
      <c r="F10" s="280"/>
      <c r="G10" s="37"/>
      <c r="H10" s="18" t="s">
        <v>38</v>
      </c>
      <c r="I10" s="16">
        <v>3</v>
      </c>
      <c r="J10" s="15"/>
    </row>
    <row r="11" spans="1:10" ht="13.35" customHeight="1" x14ac:dyDescent="0.3">
      <c r="A11" s="263"/>
      <c r="B11" s="63"/>
      <c r="C11" s="46"/>
      <c r="D11" s="46"/>
      <c r="E11" s="105"/>
      <c r="F11" s="106"/>
      <c r="G11" s="44"/>
      <c r="H11" s="17" t="s">
        <v>33</v>
      </c>
      <c r="I11" s="22"/>
      <c r="J11" s="14"/>
    </row>
    <row r="12" spans="1:10" ht="13.35" customHeight="1" thickBot="1" x14ac:dyDescent="0.35">
      <c r="A12" s="263"/>
      <c r="B12" s="95"/>
      <c r="C12" s="112"/>
      <c r="D12" s="112"/>
      <c r="E12" s="107"/>
      <c r="F12" s="108"/>
      <c r="G12" s="47"/>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00</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f>IF(B1="","",SUM(C15:C16))</f>
        <v>0</v>
      </c>
      <c r="D17" s="26">
        <f>IF(B1="","",SUM(D15:D16))</f>
        <v>0</v>
      </c>
      <c r="E17" s="54" t="s">
        <v>45</v>
      </c>
      <c r="F17" s="55" t="str">
        <f>IF(B1="","",IF(C10=-3,"-03",IF(C10=0,"00",IF(C10=2,"02",IF(C10=4,"4",IF(C10=7,"7",IF(C10=10,"10",IF(C10=12,"12","Fejl 40"))))))))</f>
        <v>00</v>
      </c>
      <c r="G17" s="53"/>
      <c r="H17" s="17">
        <v>12</v>
      </c>
      <c r="I17" s="22"/>
      <c r="J17" s="113"/>
    </row>
    <row r="18" spans="1:10" ht="13.35" customHeight="1" x14ac:dyDescent="0.3">
      <c r="A18" s="253"/>
      <c r="B18" s="56" t="s">
        <v>15</v>
      </c>
      <c r="C18" s="123">
        <f>IF(B1="","",C17/2)</f>
        <v>0</v>
      </c>
      <c r="D18" s="124">
        <f>IF(B1="","",D17/2)</f>
        <v>0</v>
      </c>
      <c r="E18" s="54"/>
      <c r="F18" s="55"/>
      <c r="G18" s="53"/>
      <c r="H18" s="13"/>
      <c r="I18" s="13"/>
      <c r="J18" s="13"/>
    </row>
    <row r="19" spans="1:10" ht="13.35" customHeight="1" x14ac:dyDescent="0.3">
      <c r="A19" s="253"/>
      <c r="B19" s="57" t="s">
        <v>19</v>
      </c>
      <c r="C19" s="5">
        <f>IF(AND(C18&gt;=-3,C18&lt;-1.5),-3,IF(AND(C18&gt;=-1.5,C18&lt;2),0,IF(AND(C18&gt;=2,C18&lt;3),2,IF(AND(C18&gt;=3,C18&lt;5.5),4,IF(AND(C18&gt;=5.5,C18&lt;8.5),7,IF(AND(C18&gt;=8.5,C18&lt;11),10,IF(AND(C18&gt;=11,C18&lt;=12),12,"")))))))</f>
        <v>0</v>
      </c>
      <c r="D19" s="27">
        <f>IF(AND(D18&gt;=-3,D18&lt;-1.5),-3,IF(AND(D18&gt;=-1.5,D18&lt;2),0,IF(AND(D18&gt;=2,D18&lt;3),2,IF(AND(D18&gt;=3,D18&lt;5.5),4,IF(AND(D18&gt;=5.5,D18&lt;8.5),7,IF(AND(D18&gt;=8.5,D18&lt;11),10,IF(AND(D18&gt;=11,D18&lt;=12),12,"")))))))</f>
        <v>0</v>
      </c>
      <c r="E19" s="58" t="s">
        <v>46</v>
      </c>
      <c r="F19" s="59">
        <f>IF(B1="","",F15*1/3+F17*2/3)</f>
        <v>0</v>
      </c>
      <c r="G19" s="53"/>
      <c r="H19" s="19" t="s">
        <v>39</v>
      </c>
      <c r="J19" s="21"/>
    </row>
    <row r="20" spans="1:10" ht="13.35" customHeight="1" thickBot="1" x14ac:dyDescent="0.35">
      <c r="A20" s="253"/>
      <c r="B20" s="43" t="s">
        <v>26</v>
      </c>
      <c r="C20" s="255">
        <f>IF(B1="","",(C19+D19)/2)</f>
        <v>0</v>
      </c>
      <c r="D20" s="256"/>
      <c r="E20" s="54"/>
      <c r="F20" s="55"/>
      <c r="G20" s="53"/>
      <c r="H20" s="7" t="s">
        <v>63</v>
      </c>
      <c r="I20" s="8"/>
      <c r="J20" s="9"/>
    </row>
    <row r="21" spans="1:10" ht="14.1" customHeight="1" thickBot="1" x14ac:dyDescent="0.35">
      <c r="A21" s="254"/>
      <c r="B21" s="45" t="s">
        <v>22</v>
      </c>
      <c r="C21" s="257">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0</v>
      </c>
      <c r="D21" s="258"/>
      <c r="E21" s="58"/>
      <c r="F21" s="29"/>
      <c r="G21" s="47"/>
      <c r="H21" s="30" t="s">
        <v>40</v>
      </c>
      <c r="I21" s="31"/>
      <c r="J21" s="32" t="s">
        <v>62</v>
      </c>
    </row>
    <row r="22" spans="1:10" ht="13.35" customHeight="1" x14ac:dyDescent="0.3">
      <c r="A22" s="243" t="str">
        <f>B1</f>
        <v>Elev 1</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D22" s="247"/>
      <c r="E22" s="247"/>
      <c r="F22" s="248"/>
      <c r="G22" s="47"/>
      <c r="H22" s="7"/>
      <c r="I22" s="8"/>
      <c r="J22" s="9"/>
    </row>
    <row r="23" spans="1:10" ht="13.35" customHeight="1" thickBot="1" x14ac:dyDescent="0.35">
      <c r="A23" s="245"/>
      <c r="B23" s="246"/>
      <c r="C23" s="249"/>
      <c r="D23" s="249"/>
      <c r="E23" s="249"/>
      <c r="F23" s="250"/>
      <c r="G23" s="47"/>
      <c r="H23" s="30" t="s">
        <v>41</v>
      </c>
      <c r="I23" s="31"/>
      <c r="J23" s="32" t="s">
        <v>64</v>
      </c>
    </row>
    <row r="24" spans="1:10" s="60" customFormat="1" ht="13.35" customHeight="1" x14ac:dyDescent="0.3">
      <c r="A24" s="236" t="s">
        <v>24</v>
      </c>
      <c r="B24" s="236"/>
      <c r="C24" s="236"/>
      <c r="D24" s="236"/>
      <c r="E24" s="236"/>
      <c r="F24" s="236"/>
      <c r="G24" s="94"/>
      <c r="H24" s="11"/>
      <c r="I24" s="13"/>
      <c r="J24" s="10"/>
    </row>
    <row r="25" spans="1:10" s="21" customFormat="1" ht="13.35" customHeight="1" x14ac:dyDescent="0.3">
      <c r="A25" s="237"/>
      <c r="B25" s="237"/>
      <c r="C25" s="237"/>
      <c r="D25" s="237"/>
      <c r="E25" s="237"/>
      <c r="F25" s="237"/>
      <c r="G25" s="94"/>
      <c r="H25" s="12" t="s">
        <v>42</v>
      </c>
      <c r="I25" s="14"/>
      <c r="J25" s="80">
        <v>12</v>
      </c>
    </row>
    <row r="26" spans="1:10" ht="13.35" customHeight="1" x14ac:dyDescent="0.3">
      <c r="A26" s="237"/>
      <c r="B26" s="237"/>
      <c r="C26" s="237"/>
      <c r="D26" s="237"/>
      <c r="E26" s="237"/>
      <c r="F26" s="237"/>
      <c r="G26" s="94"/>
      <c r="H26" s="30"/>
      <c r="I26" s="31"/>
      <c r="J26" s="32"/>
    </row>
    <row r="27" spans="1:10" ht="13.35" customHeight="1" x14ac:dyDescent="0.3">
      <c r="A27" s="237"/>
      <c r="B27" s="237"/>
      <c r="C27" s="237"/>
      <c r="D27" s="237"/>
      <c r="E27" s="237"/>
      <c r="F27" s="237"/>
      <c r="G27" s="94"/>
      <c r="H27" s="94"/>
      <c r="I27" s="13"/>
      <c r="J27" s="13"/>
    </row>
    <row r="28" spans="1:10" ht="13.35" customHeight="1" x14ac:dyDescent="0.3">
      <c r="A28" s="237"/>
      <c r="B28" s="237"/>
      <c r="C28" s="237"/>
      <c r="D28" s="237"/>
      <c r="E28" s="237"/>
      <c r="F28" s="237"/>
      <c r="G28" s="94"/>
      <c r="H28" s="94"/>
      <c r="I28" s="13"/>
      <c r="J28" s="13"/>
    </row>
    <row r="29" spans="1:10" ht="13.35" customHeight="1" x14ac:dyDescent="0.3">
      <c r="A29" s="237"/>
      <c r="B29" s="237"/>
      <c r="C29" s="237"/>
      <c r="D29" s="237"/>
      <c r="E29" s="237"/>
      <c r="F29" s="237"/>
      <c r="G29" s="94"/>
      <c r="H29" s="94"/>
      <c r="I29" s="13"/>
      <c r="J29" s="13"/>
    </row>
    <row r="30" spans="1:10" ht="13.35" customHeight="1" x14ac:dyDescent="0.3">
      <c r="A30" s="61"/>
    </row>
    <row r="31" spans="1:10" ht="13.35" customHeight="1" x14ac:dyDescent="0.3"/>
    <row r="32" spans="1:10" ht="14.4" customHeight="1" thickBot="1" x14ac:dyDescent="0.35">
      <c r="B32" s="62"/>
      <c r="C32" s="62"/>
      <c r="D32" s="13"/>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2">
    <mergeCell ref="A3:A12"/>
    <mergeCell ref="B3:B4"/>
    <mergeCell ref="C3:D3"/>
    <mergeCell ref="E3:F3"/>
    <mergeCell ref="C10:D10"/>
    <mergeCell ref="E7:F7"/>
    <mergeCell ref="E6:F6"/>
    <mergeCell ref="E5:F5"/>
    <mergeCell ref="C9:D9"/>
    <mergeCell ref="E10:F10"/>
    <mergeCell ref="A24:F29"/>
    <mergeCell ref="B33:D33"/>
    <mergeCell ref="E33:H33"/>
    <mergeCell ref="E13:F13"/>
    <mergeCell ref="A22:B23"/>
    <mergeCell ref="C22:F23"/>
    <mergeCell ref="E32:H32"/>
    <mergeCell ref="A13:A21"/>
    <mergeCell ref="C20:D20"/>
    <mergeCell ref="C21:D21"/>
    <mergeCell ref="B13:B14"/>
    <mergeCell ref="C13:D13"/>
  </mergeCells>
  <hyperlinks>
    <hyperlink ref="J1" location="Karakterskema!A1" display="Karakterskema" xr:uid="{00000000-0004-0000-0100-000000000000}"/>
  </hyperlinks>
  <pageMargins left="0.25" right="0.25" top="0.75" bottom="0.75" header="0.3" footer="0.3"/>
  <pageSetup paperSize="9" orientation="landscape" r:id="rId1"/>
  <headerFooter>
    <oddHeader>&amp;C&amp;12Elev nr. 1</oddHeader>
    <oddFooter>&amp;CUdarbejdet af Frank Simonsen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3"/>
  <sheetViews>
    <sheetView view="pageLayout" zoomScaleNormal="100" workbookViewId="0">
      <selection activeCell="E13" sqref="E13:F13"/>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IF(Karakterskema!C11=0,"",Karakterskema!C11)</f>
        <v>Elev 2</v>
      </c>
      <c r="C1" s="100"/>
      <c r="D1" s="298" t="s">
        <v>54</v>
      </c>
      <c r="E1" s="134" t="str">
        <f>IF(B1="","",Karakterskema!D11)</f>
        <v>010101-0002</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11=Karakterskema!$J$8,Karakterskema!$K$8,IF(Karakterskema!A11=Karakterskema!$J$9,Karakterskema!$K$9,IF(Karakterskema!A11=Karakterskema!$J$10,Karakterskema!$K$10,IF(Karakterskema!A11=Karakterskema!$J$11,Karakterskema!$K$11,IF(Karakterskema!A11=Karakterskema!$J$12,Karakterskema!$K$12,0))))))</f>
        <v>Flise fagområde</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f>IF(B1="","",SUM(C5:C5))</f>
        <v>0</v>
      </c>
      <c r="D6" s="128">
        <f>IF(B1="","",SUM(D5:D5))</f>
        <v>0</v>
      </c>
      <c r="E6" s="285"/>
      <c r="F6" s="269"/>
      <c r="G6" s="37"/>
      <c r="H6" s="17" t="s">
        <v>31</v>
      </c>
      <c r="I6" s="22"/>
      <c r="J6" s="13"/>
    </row>
    <row r="7" spans="1:10" ht="13.35" customHeight="1" x14ac:dyDescent="0.3">
      <c r="A7" s="253"/>
      <c r="B7" s="42" t="s">
        <v>97</v>
      </c>
      <c r="C7" s="123">
        <f>IF(B1="","",C6/1)</f>
        <v>0</v>
      </c>
      <c r="D7" s="129">
        <f>IF(B1="","",D6/1)</f>
        <v>0</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F7" s="273"/>
      <c r="G7" s="37"/>
      <c r="H7" s="23" t="s">
        <v>37</v>
      </c>
      <c r="I7" s="22">
        <v>1.99</v>
      </c>
      <c r="J7" s="114"/>
    </row>
    <row r="8" spans="1:10" ht="13.35" customHeight="1" x14ac:dyDescent="0.3">
      <c r="A8" s="253"/>
      <c r="B8" s="42" t="s">
        <v>19</v>
      </c>
      <c r="C8" s="118">
        <f>IF(AND(C7&gt;=-3,C7&lt;-1.5),-3,IF(AND(C7&gt;=-1.5,C7&lt;2),0,IF(AND(C7&gt;=2,C7&lt;3),2,IF(AND(C7&gt;=3,C7&lt;5.5),4,IF(AND(C7&gt;=5.5,C7&lt;8.5),7,IF(AND(C7&gt;=8.5,C7&lt;11),10,IF(AND(C7&gt;=11,C7&lt;=12),12,"")))))))</f>
        <v>0</v>
      </c>
      <c r="D8" s="27">
        <f>IF(AND(D7&gt;=-3,D7&lt;-1.5),-3,IF(AND(D7&gt;=-1.5,D7&lt;2),0,IF(AND(D7&gt;=2,D7&lt;3),2,IF(AND(D7&gt;=3,D7&lt;5.5),4,IF(AND(D7&gt;=5.5,D7&lt;8.5),7,IF(AND(D7&gt;=8.5,D7&lt;11),10,IF(AND(D7&gt;=11,D7&lt;=12),12,"")))))))</f>
        <v>0</v>
      </c>
      <c r="E8" s="103"/>
      <c r="F8" s="104"/>
      <c r="G8" s="37"/>
      <c r="H8" s="17" t="s">
        <v>32</v>
      </c>
      <c r="I8" s="16"/>
      <c r="J8" s="113"/>
    </row>
    <row r="9" spans="1:10" ht="13.35" customHeight="1" thickBot="1" x14ac:dyDescent="0.35">
      <c r="A9" s="253"/>
      <c r="B9" s="115" t="s">
        <v>26</v>
      </c>
      <c r="C9" s="277">
        <f>IF(B1="","",(C8+D8)/2)</f>
        <v>0</v>
      </c>
      <c r="D9" s="283"/>
      <c r="E9" s="103"/>
      <c r="F9" s="104"/>
      <c r="G9" s="37"/>
      <c r="H9" s="17"/>
      <c r="I9" s="16"/>
      <c r="J9" s="113"/>
    </row>
    <row r="10" spans="1:10" ht="14.1" customHeight="1" thickBot="1" x14ac:dyDescent="0.35">
      <c r="A10" s="263"/>
      <c r="B10" s="45" t="s">
        <v>25</v>
      </c>
      <c r="C10" s="270">
        <f>IF(B1="","",IF(AND((C8+D8)/2&gt;=-3,(C8+D8)/2&lt;-1.5),-3,IF((C8+D8)/2=-1.5,IF(C8&gt;D8,0,-3),IF(AND((C8+D8)/2&gt;-1.5,(C8+D8)/2&lt;2),0,IF(AND((C8+D8)/2&gt;=2,(C8+D8)/2&lt;3),2,IF((C8+D8)/2=3,IF(C8&gt;D8,4,2),IF(AND((C8+D8)/2&gt;3,(C8+D8)/2&lt;5.5),4,IF((C8+D8)/2=5.5,IF(C8&gt;D8,7,4),IF(AND((C8+D8)/2&gt;5.5,(C8+D8)/2&lt;8.5),7,IF((C8+D8)/2=8.5,IF(C8&gt;D8,10,7),IF(AND((C8+D8)/2&gt;8.5,(C8+D8)/2&lt;11),10,IF((C8+D8)/2=11,IF(C8&gt;D8,12,10),IF(AND((C8+D8)/2&gt;11,(C8+D8)/2&lt;=12),12,"Fejl 40")))))))))))))</f>
        <v>0</v>
      </c>
      <c r="D10" s="271"/>
      <c r="E10" s="279"/>
      <c r="F10" s="280"/>
      <c r="G10" s="44"/>
      <c r="H10" s="18" t="s">
        <v>38</v>
      </c>
      <c r="I10" s="16">
        <v>3</v>
      </c>
      <c r="J10" s="15"/>
    </row>
    <row r="11" spans="1:10" ht="13.35" customHeight="1" x14ac:dyDescent="0.3">
      <c r="A11" s="263"/>
      <c r="B11" s="63"/>
      <c r="C11" s="46"/>
      <c r="D11" s="46"/>
      <c r="E11" s="105"/>
      <c r="F11" s="106"/>
      <c r="G11" s="44"/>
      <c r="H11" s="17" t="s">
        <v>33</v>
      </c>
      <c r="I11" s="22"/>
      <c r="J11" s="14"/>
    </row>
    <row r="12" spans="1:10" ht="13.35" customHeight="1" thickBot="1" x14ac:dyDescent="0.35">
      <c r="A12" s="263"/>
      <c r="B12" s="96"/>
      <c r="C12" s="112"/>
      <c r="D12" s="112"/>
      <c r="E12" s="107"/>
      <c r="F12" s="108"/>
      <c r="G12" s="47"/>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00</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f>IF(B1="","",SUM(C15:C16))</f>
        <v>0</v>
      </c>
      <c r="D17" s="26">
        <f>IF(B1="","",SUM(D15:D16))</f>
        <v>0</v>
      </c>
      <c r="E17" s="54" t="s">
        <v>45</v>
      </c>
      <c r="F17" s="55" t="str">
        <f>IF(B1="","",IF(C10=-3,"-03",IF(C10=0,"00",IF(C10=2,"02",IF(C10=4,"4",IF(C10=7,"7",IF(C10=10,"10",IF(C10=12,"12","Fejl 40"))))))))</f>
        <v>00</v>
      </c>
      <c r="G17" s="53"/>
      <c r="H17" s="17">
        <v>12</v>
      </c>
      <c r="I17" s="22"/>
      <c r="J17" s="113"/>
    </row>
    <row r="18" spans="1:10" ht="13.35" customHeight="1" x14ac:dyDescent="0.3">
      <c r="A18" s="253"/>
      <c r="B18" s="56" t="s">
        <v>15</v>
      </c>
      <c r="C18" s="123">
        <f>IF(B1="","",C17/2)</f>
        <v>0</v>
      </c>
      <c r="D18" s="124">
        <f>IF(B1="","",D17/2)</f>
        <v>0</v>
      </c>
      <c r="E18" s="54"/>
      <c r="F18" s="55"/>
      <c r="G18" s="53"/>
      <c r="H18" s="13"/>
      <c r="I18" s="13"/>
      <c r="J18" s="13"/>
    </row>
    <row r="19" spans="1:10" ht="13.35" customHeight="1" x14ac:dyDescent="0.3">
      <c r="A19" s="253"/>
      <c r="B19" s="57" t="s">
        <v>19</v>
      </c>
      <c r="C19" s="5">
        <f>IF(AND(C18&gt;=-3,C18&lt;-1.5),-3,IF(AND(C18&gt;=-1.5,C18&lt;2),0,IF(AND(C18&gt;=2,C18&lt;3),2,IF(AND(C18&gt;=3,C18&lt;5.5),4,IF(AND(C18&gt;=5.5,C18&lt;8.5),7,IF(AND(C18&gt;=8.5,C18&lt;11),10,IF(AND(C18&gt;=11,C18&lt;=12),12,"")))))))</f>
        <v>0</v>
      </c>
      <c r="D19" s="27">
        <f>IF(AND(D18&gt;=-3,D18&lt;-1.5),-3,IF(AND(D18&gt;=-1.5,D18&lt;2),0,IF(AND(D18&gt;=2,D18&lt;3),2,IF(AND(D18&gt;=3,D18&lt;5.5),4,IF(AND(D18&gt;=5.5,D18&lt;8.5),7,IF(AND(D18&gt;=8.5,D18&lt;11),10,IF(AND(D18&gt;=11,D18&lt;=12),12,"")))))))</f>
        <v>0</v>
      </c>
      <c r="E19" s="58" t="s">
        <v>46</v>
      </c>
      <c r="F19" s="59">
        <f>IF(B1="","",F15*1/3+F17*2/3)</f>
        <v>0</v>
      </c>
      <c r="G19" s="53"/>
      <c r="H19" s="19" t="s">
        <v>39</v>
      </c>
      <c r="J19" s="21"/>
    </row>
    <row r="20" spans="1:10" ht="13.35" customHeight="1" thickBot="1" x14ac:dyDescent="0.35">
      <c r="A20" s="253"/>
      <c r="B20" s="43" t="s">
        <v>26</v>
      </c>
      <c r="C20" s="255">
        <f>IF(B1="","",(C19+D19)/2)</f>
        <v>0</v>
      </c>
      <c r="D20" s="256"/>
      <c r="E20" s="54"/>
      <c r="F20" s="55"/>
      <c r="G20" s="53"/>
      <c r="H20" s="7" t="s">
        <v>63</v>
      </c>
      <c r="I20" s="8"/>
      <c r="J20" s="9"/>
    </row>
    <row r="21" spans="1:10" ht="14.1" customHeight="1" thickBot="1" x14ac:dyDescent="0.35">
      <c r="A21" s="254"/>
      <c r="B21" s="45" t="s">
        <v>22</v>
      </c>
      <c r="C21" s="257">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0</v>
      </c>
      <c r="D21" s="258"/>
      <c r="E21" s="58"/>
      <c r="F21" s="29"/>
      <c r="G21" s="47"/>
      <c r="H21" s="30" t="s">
        <v>40</v>
      </c>
      <c r="I21" s="31"/>
      <c r="J21" s="32" t="s">
        <v>62</v>
      </c>
    </row>
    <row r="22" spans="1:10" ht="13.35" customHeight="1" x14ac:dyDescent="0.3">
      <c r="A22" s="243" t="str">
        <f>B1</f>
        <v>Elev 2</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D22" s="247"/>
      <c r="E22" s="247"/>
      <c r="F22" s="248"/>
      <c r="G22" s="47"/>
      <c r="H22" s="7"/>
      <c r="I22" s="8"/>
      <c r="J22" s="9"/>
    </row>
    <row r="23" spans="1:10" ht="13.35" customHeight="1" thickBot="1" x14ac:dyDescent="0.35">
      <c r="A23" s="245"/>
      <c r="B23" s="246"/>
      <c r="C23" s="249"/>
      <c r="D23" s="249"/>
      <c r="E23" s="249"/>
      <c r="F23" s="250"/>
      <c r="G23" s="47"/>
      <c r="H23" s="30" t="s">
        <v>41</v>
      </c>
      <c r="I23" s="31"/>
      <c r="J23" s="32" t="s">
        <v>64</v>
      </c>
    </row>
    <row r="24" spans="1:10" s="60" customFormat="1" ht="13.35" customHeight="1" x14ac:dyDescent="0.3">
      <c r="A24" s="236" t="s">
        <v>24</v>
      </c>
      <c r="B24" s="236"/>
      <c r="C24" s="236"/>
      <c r="D24" s="236"/>
      <c r="E24" s="236"/>
      <c r="F24" s="236"/>
      <c r="G24" s="97"/>
      <c r="H24" s="11"/>
      <c r="I24" s="13"/>
      <c r="J24" s="10"/>
    </row>
    <row r="25" spans="1:10" s="21" customFormat="1" ht="13.35" customHeight="1" x14ac:dyDescent="0.3">
      <c r="A25" s="237"/>
      <c r="B25" s="237"/>
      <c r="C25" s="237"/>
      <c r="D25" s="237"/>
      <c r="E25" s="237"/>
      <c r="F25" s="237"/>
      <c r="G25" s="97"/>
      <c r="H25" s="12" t="s">
        <v>42</v>
      </c>
      <c r="I25" s="14"/>
      <c r="J25" s="80">
        <v>12</v>
      </c>
    </row>
    <row r="26" spans="1:10" ht="13.35" customHeight="1" x14ac:dyDescent="0.3">
      <c r="A26" s="237"/>
      <c r="B26" s="237"/>
      <c r="C26" s="237"/>
      <c r="D26" s="237"/>
      <c r="E26" s="237"/>
      <c r="F26" s="237"/>
      <c r="G26" s="97"/>
      <c r="H26" s="30"/>
      <c r="I26" s="31"/>
      <c r="J26" s="32"/>
    </row>
    <row r="27" spans="1:10" ht="13.35" customHeight="1" x14ac:dyDescent="0.3">
      <c r="A27" s="237"/>
      <c r="B27" s="237"/>
      <c r="C27" s="237"/>
      <c r="D27" s="237"/>
      <c r="E27" s="237"/>
      <c r="F27" s="237"/>
      <c r="G27" s="97"/>
      <c r="H27" s="97"/>
      <c r="I27" s="13"/>
      <c r="J27" s="13"/>
    </row>
    <row r="28" spans="1:10" ht="13.35" customHeight="1" x14ac:dyDescent="0.3">
      <c r="A28" s="237"/>
      <c r="B28" s="237"/>
      <c r="C28" s="237"/>
      <c r="D28" s="237"/>
      <c r="E28" s="237"/>
      <c r="F28" s="237"/>
      <c r="G28" s="97"/>
      <c r="H28" s="97"/>
      <c r="I28" s="13"/>
      <c r="J28" s="13"/>
    </row>
    <row r="29" spans="1:10" ht="13.35" customHeight="1" x14ac:dyDescent="0.3">
      <c r="A29" s="237"/>
      <c r="B29" s="237"/>
      <c r="C29" s="237"/>
      <c r="D29" s="237"/>
      <c r="E29" s="237"/>
      <c r="F29" s="237"/>
      <c r="G29" s="97"/>
      <c r="H29" s="97"/>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A13:A21"/>
    <mergeCell ref="B13:B14"/>
    <mergeCell ref="C13:D13"/>
    <mergeCell ref="E13:F13"/>
    <mergeCell ref="C20:D20"/>
    <mergeCell ref="C21:D21"/>
    <mergeCell ref="A22:B23"/>
    <mergeCell ref="C22:F23"/>
    <mergeCell ref="E10:F10"/>
    <mergeCell ref="A24:F29"/>
    <mergeCell ref="B33:D33"/>
    <mergeCell ref="E33:H33"/>
    <mergeCell ref="E32:H32"/>
    <mergeCell ref="A3:A12"/>
    <mergeCell ref="B3:B4"/>
    <mergeCell ref="C3:D3"/>
    <mergeCell ref="E3:F3"/>
    <mergeCell ref="C9:D9"/>
    <mergeCell ref="C10:D10"/>
    <mergeCell ref="E5:F5"/>
    <mergeCell ref="E6:F6"/>
    <mergeCell ref="E7:F7"/>
  </mergeCells>
  <hyperlinks>
    <hyperlink ref="J1" location="Karakterskema!A1" display="Karakterskema" xr:uid="{00000000-0004-0000-0200-000000000000}"/>
  </hyperlinks>
  <pageMargins left="0.25" right="0.25" top="0.75" bottom="0.75" header="0.3" footer="0.3"/>
  <pageSetup paperSize="9" orientation="landscape" r:id="rId1"/>
  <headerFooter>
    <oddHeader xml:space="preserve">&amp;C&amp;12
</oddHeader>
    <oddFooter>&amp;CUdarbejdet af Frank Simonsen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3"/>
  <sheetViews>
    <sheetView view="pageLayout" zoomScaleNormal="100" workbookViewId="0">
      <selection activeCell="A24" sqref="A24:F29"/>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IF(Karakterskema!C12=0,"",Karakterskema!C12)</f>
        <v>Elev 3</v>
      </c>
      <c r="C1" s="100"/>
      <c r="D1" s="298" t="s">
        <v>54</v>
      </c>
      <c r="E1" s="134" t="str">
        <f>IF(B1="","",Karakterskema!D12)</f>
        <v>010101-0003</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12=Karakterskema!$J$8,Karakterskema!$K$8,IF(Karakterskema!A12=Karakterskema!$J$9,Karakterskema!$K$9,IF(Karakterskema!A12=Karakterskema!$J$10,Karakterskema!$K$10,IF(Karakterskema!A12=Karakterskema!$J$11,Karakterskema!$K$11,IF(Karakterskema!A12=Karakterskema!$J$12,Karakterskema!$K$12,0))))))</f>
        <v>Energi fagområde</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f>IF(B1="","",SUM(C5:C5))</f>
        <v>0</v>
      </c>
      <c r="D6" s="128">
        <f>IF(B1="","",SUM(D5:D5))</f>
        <v>0</v>
      </c>
      <c r="E6" s="285"/>
      <c r="F6" s="269"/>
      <c r="G6" s="37"/>
      <c r="H6" s="17" t="s">
        <v>31</v>
      </c>
      <c r="I6" s="22"/>
      <c r="J6" s="114"/>
    </row>
    <row r="7" spans="1:10" ht="13.35" customHeight="1" x14ac:dyDescent="0.3">
      <c r="A7" s="253"/>
      <c r="B7" s="42" t="s">
        <v>97</v>
      </c>
      <c r="C7" s="123">
        <f>IF(B1="","",C6/1)</f>
        <v>0</v>
      </c>
      <c r="D7" s="129">
        <f>IF(B1="","",D6/1)</f>
        <v>0</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F7" s="273"/>
      <c r="G7" s="37"/>
      <c r="H7" s="23" t="s">
        <v>37</v>
      </c>
      <c r="I7" s="22">
        <v>1.99</v>
      </c>
      <c r="J7" s="114"/>
    </row>
    <row r="8" spans="1:10" ht="13.35" customHeight="1" x14ac:dyDescent="0.3">
      <c r="A8" s="253"/>
      <c r="B8" s="42" t="s">
        <v>19</v>
      </c>
      <c r="C8" s="118">
        <f>IF(AND(C7&gt;=-3,C7&lt;-1.5),-3,IF(AND(C7&gt;=-1.5,C7&lt;2),0,IF(AND(C7&gt;=2,C7&lt;3),2,IF(AND(C7&gt;=3,C7&lt;5.5),4,IF(AND(C7&gt;=5.5,C7&lt;8.5),7,IF(AND(C7&gt;=8.5,C7&lt;11),10,IF(AND(C7&gt;=11,C7&lt;=12),12,"")))))))</f>
        <v>0</v>
      </c>
      <c r="D8" s="27">
        <f>IF(AND(D7&gt;=-3,D7&lt;-1.5),-3,IF(AND(D7&gt;=-1.5,D7&lt;2),0,IF(AND(D7&gt;=2,D7&lt;3),2,IF(AND(D7&gt;=3,D7&lt;5.5),4,IF(AND(D7&gt;=5.5,D7&lt;8.5),7,IF(AND(D7&gt;=8.5,D7&lt;11),10,IF(AND(D7&gt;=11,D7&lt;=12),12,"")))))))</f>
        <v>0</v>
      </c>
      <c r="E8" s="103"/>
      <c r="F8" s="104"/>
      <c r="G8" s="37"/>
      <c r="H8" s="17" t="s">
        <v>32</v>
      </c>
      <c r="I8" s="16"/>
      <c r="J8" s="114"/>
    </row>
    <row r="9" spans="1:10" ht="13.35" customHeight="1" thickBot="1" x14ac:dyDescent="0.35">
      <c r="A9" s="253"/>
      <c r="B9" s="115" t="s">
        <v>26</v>
      </c>
      <c r="C9" s="277">
        <f>IF(B1="","",(C8+D8)/2)</f>
        <v>0</v>
      </c>
      <c r="D9" s="283"/>
      <c r="E9" s="103"/>
      <c r="F9" s="104"/>
      <c r="G9" s="37"/>
      <c r="H9" s="17"/>
      <c r="I9" s="16"/>
      <c r="J9" s="113"/>
    </row>
    <row r="10" spans="1:10" ht="14.1" customHeight="1" thickBot="1" x14ac:dyDescent="0.35">
      <c r="A10" s="263"/>
      <c r="B10" s="45" t="s">
        <v>25</v>
      </c>
      <c r="C10" s="270">
        <f>IF(B1="","",IF(AND((C8+D8)/2&gt;=-3,(C8+D8)/2&lt;-1.5),-3,IF((C8+D8)/2=-1.5,IF(C8&gt;D8,0,-3),IF(AND((C8+D8)/2&gt;-1.5,(C8+D8)/2&lt;2),0,IF(AND((C8+D8)/2&gt;=2,(C8+D8)/2&lt;3),2,IF((C8+D8)/2=3,IF(C8&gt;D8,4,2),IF(AND((C8+D8)/2&gt;3,(C8+D8)/2&lt;5.5),4,IF((C8+D8)/2=5.5,IF(C8&gt;D8,7,4),IF(AND((C8+D8)/2&gt;5.5,(C8+D8)/2&lt;8.5),7,IF((C8+D8)/2=8.5,IF(C8&gt;D8,10,7),IF(AND((C8+D8)/2&gt;8.5,(C8+D8)/2&lt;11),10,IF((C8+D8)/2=11,IF(C8&gt;D8,12,10),IF(AND((C8+D8)/2&gt;11,(C8+D8)/2&lt;=12),12,"Fejl 40")))))))))))))</f>
        <v>0</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00</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f>IF(B1="","",SUM(C15:C16))</f>
        <v>0</v>
      </c>
      <c r="D17" s="26">
        <f>IF(B1="","",SUM(D15:D16))</f>
        <v>0</v>
      </c>
      <c r="E17" s="54" t="s">
        <v>45</v>
      </c>
      <c r="F17" s="55" t="str">
        <f>IF(B1="","",IF(C10=-3,"-03",IF(C10=0,"00",IF(C10=2,"02",IF(C10=4,"4",IF(C10=7,"7",IF(C10=10,"10",IF(C10=12,"12","Fejl 40"))))))))</f>
        <v>00</v>
      </c>
      <c r="G17" s="53"/>
      <c r="H17" s="17">
        <v>12</v>
      </c>
      <c r="I17" s="22"/>
      <c r="J17" s="113"/>
    </row>
    <row r="18" spans="1:10" ht="13.35" customHeight="1" x14ac:dyDescent="0.3">
      <c r="A18" s="253"/>
      <c r="B18" s="56" t="s">
        <v>15</v>
      </c>
      <c r="C18" s="123">
        <f>IF(B1="","",C17/2)</f>
        <v>0</v>
      </c>
      <c r="D18" s="124">
        <f>IF(B1="","",D17/2)</f>
        <v>0</v>
      </c>
      <c r="E18" s="54"/>
      <c r="F18" s="55"/>
      <c r="G18" s="53"/>
      <c r="H18" s="13"/>
      <c r="I18" s="13"/>
      <c r="J18" s="13"/>
    </row>
    <row r="19" spans="1:10" ht="13.35" customHeight="1" x14ac:dyDescent="0.3">
      <c r="A19" s="253"/>
      <c r="B19" s="57" t="s">
        <v>19</v>
      </c>
      <c r="C19" s="5">
        <f>IF(AND(C18&gt;=-3,C18&lt;-1.5),-3,IF(AND(C18&gt;=-1.5,C18&lt;2),0,IF(AND(C18&gt;=2,C18&lt;3),2,IF(AND(C18&gt;=3,C18&lt;5.5),4,IF(AND(C18&gt;=5.5,C18&lt;8.5),7,IF(AND(C18&gt;=8.5,C18&lt;11),10,IF(AND(C18&gt;=11,C18&lt;=12),12,"")))))))</f>
        <v>0</v>
      </c>
      <c r="D19" s="27">
        <f>IF(AND(D18&gt;=-3,D18&lt;-1.5),-3,IF(AND(D18&gt;=-1.5,D18&lt;2),0,IF(AND(D18&gt;=2,D18&lt;3),2,IF(AND(D18&gt;=3,D18&lt;5.5),4,IF(AND(D18&gt;=5.5,D18&lt;8.5),7,IF(AND(D18&gt;=8.5,D18&lt;11),10,IF(AND(D18&gt;=11,D18&lt;=12),12,"")))))))</f>
        <v>0</v>
      </c>
      <c r="E19" s="58" t="s">
        <v>46</v>
      </c>
      <c r="F19" s="59">
        <f>IF(B1="","",F15*1/3+F17*2/3)</f>
        <v>0</v>
      </c>
      <c r="G19" s="53"/>
      <c r="H19" s="19" t="s">
        <v>39</v>
      </c>
      <c r="J19" s="21"/>
    </row>
    <row r="20" spans="1:10" ht="13.35" customHeight="1" thickBot="1" x14ac:dyDescent="0.35">
      <c r="A20" s="253"/>
      <c r="B20" s="43" t="s">
        <v>26</v>
      </c>
      <c r="C20" s="255">
        <f>IF(B1="","",(C19+D19)/2)</f>
        <v>0</v>
      </c>
      <c r="D20" s="256"/>
      <c r="E20" s="54"/>
      <c r="F20" s="55"/>
      <c r="G20" s="53"/>
      <c r="H20" s="7" t="s">
        <v>63</v>
      </c>
      <c r="I20" s="8"/>
      <c r="J20" s="9"/>
    </row>
    <row r="21" spans="1:10" ht="14.1" customHeight="1" thickBot="1" x14ac:dyDescent="0.35">
      <c r="A21" s="254"/>
      <c r="B21" s="45" t="s">
        <v>22</v>
      </c>
      <c r="C21" s="257">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0</v>
      </c>
      <c r="D21" s="258"/>
      <c r="E21" s="58"/>
      <c r="F21" s="29"/>
      <c r="G21" s="130"/>
      <c r="H21" s="30" t="s">
        <v>40</v>
      </c>
      <c r="I21" s="31"/>
      <c r="J21" s="32" t="s">
        <v>62</v>
      </c>
    </row>
    <row r="22" spans="1:10" ht="13.35" customHeight="1" x14ac:dyDescent="0.3">
      <c r="A22" s="243" t="str">
        <f>B1</f>
        <v>Elev 3</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E10:F10"/>
    <mergeCell ref="A13:A21"/>
    <mergeCell ref="B13:B14"/>
    <mergeCell ref="C20:D20"/>
    <mergeCell ref="C21:D21"/>
    <mergeCell ref="A22:B23"/>
    <mergeCell ref="C22:F23"/>
    <mergeCell ref="A24:F29"/>
    <mergeCell ref="B3:B4"/>
    <mergeCell ref="C3:D3"/>
    <mergeCell ref="E3:F3"/>
    <mergeCell ref="C13:D13"/>
    <mergeCell ref="E13:F13"/>
    <mergeCell ref="A3:A12"/>
    <mergeCell ref="E5:F5"/>
    <mergeCell ref="E6:F6"/>
    <mergeCell ref="E7:F7"/>
    <mergeCell ref="C9:D9"/>
    <mergeCell ref="C10:D10"/>
  </mergeCells>
  <hyperlinks>
    <hyperlink ref="J1" location="Karakterskema!A1" display="Karakterskema" xr:uid="{00000000-0004-0000-0300-000000000000}"/>
  </hyperlinks>
  <pageMargins left="0.25" right="0.25" top="0.75" bottom="0.75" header="0.3" footer="0.3"/>
  <pageSetup paperSize="9" orientation="landscape" r:id="rId1"/>
  <headerFooter>
    <oddHeader>&amp;C&amp;12Elev nr. 3</oddHeader>
    <oddFooter>&amp;CUdarbejdet af Frank Simonsen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3"/>
  <sheetViews>
    <sheetView view="pageLayout" zoomScaleNormal="100" workbookViewId="0">
      <selection activeCell="F12" sqref="F1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IF(Karakterskema!C13=0,"",Karakterskema!C13)</f>
        <v>Elev 4</v>
      </c>
      <c r="C1" s="100"/>
      <c r="D1" s="298" t="s">
        <v>54</v>
      </c>
      <c r="E1" s="134" t="str">
        <f>IF(B1="","",Karakterskema!D13)</f>
        <v>010101-0004</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13=Karakterskema!$J$8,Karakterskema!$K$8,IF(Karakterskema!A13=Karakterskema!$J$9,Karakterskema!$K$9,IF(Karakterskema!A13=Karakterskema!$J$10,Karakterskema!$K$10,IF(Karakterskema!A13=Karakterskema!$J$11,Karakterskema!$K$11,IF(Karakterskema!A13=Karakterskema!$J$12,Karakterskema!$K$12,0))))))</f>
        <v>Restaurering og renoverings fagområde</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f>IF(B1="","",SUM(C5:C5))</f>
        <v>0</v>
      </c>
      <c r="D6" s="128">
        <f>IF(B1="","",SUM(D5:D5))</f>
        <v>0</v>
      </c>
      <c r="E6" s="285"/>
      <c r="F6" s="269"/>
      <c r="G6" s="37"/>
      <c r="H6" s="17" t="s">
        <v>31</v>
      </c>
      <c r="I6" s="22"/>
      <c r="J6" s="114"/>
    </row>
    <row r="7" spans="1:10" ht="13.35" customHeight="1" x14ac:dyDescent="0.3">
      <c r="A7" s="253"/>
      <c r="B7" s="42" t="s">
        <v>97</v>
      </c>
      <c r="C7" s="123">
        <f>IF(B1="","",C6/1)</f>
        <v>0</v>
      </c>
      <c r="D7" s="129">
        <f>IF(B1="","",D6/1)</f>
        <v>0</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F7" s="273"/>
      <c r="G7" s="37"/>
      <c r="H7" s="23" t="s">
        <v>37</v>
      </c>
      <c r="I7" s="22">
        <v>1.99</v>
      </c>
      <c r="J7" s="114"/>
    </row>
    <row r="8" spans="1:10" ht="13.35" customHeight="1" x14ac:dyDescent="0.3">
      <c r="A8" s="253"/>
      <c r="B8" s="42" t="s">
        <v>19</v>
      </c>
      <c r="C8" s="118">
        <f>IF(AND(C7&gt;=-3,C7&lt;-1.5),-3,IF(AND(C7&gt;=-1.5,C7&lt;2),0,IF(AND(C7&gt;=2,C7&lt;3),2,IF(AND(C7&gt;=3,C7&lt;5.5),4,IF(AND(C7&gt;=5.5,C7&lt;8.5),7,IF(AND(C7&gt;=8.5,C7&lt;11),10,IF(AND(C7&gt;=11,C7&lt;=12),12,"")))))))</f>
        <v>0</v>
      </c>
      <c r="D8" s="27">
        <f>IF(AND(D7&gt;=-3,D7&lt;-1.5),-3,IF(AND(D7&gt;=-1.5,D7&lt;2),0,IF(AND(D7&gt;=2,D7&lt;3),2,IF(AND(D7&gt;=3,D7&lt;5.5),4,IF(AND(D7&gt;=5.5,D7&lt;8.5),7,IF(AND(D7&gt;=8.5,D7&lt;11),10,IF(AND(D7&gt;=11,D7&lt;=12),12,"")))))))</f>
        <v>0</v>
      </c>
      <c r="E8" s="103"/>
      <c r="F8" s="104"/>
      <c r="G8" s="37"/>
      <c r="H8" s="17" t="s">
        <v>32</v>
      </c>
      <c r="I8" s="16"/>
      <c r="J8" s="114"/>
    </row>
    <row r="9" spans="1:10" ht="13.35" customHeight="1" thickBot="1" x14ac:dyDescent="0.35">
      <c r="A9" s="253"/>
      <c r="B9" s="115" t="s">
        <v>26</v>
      </c>
      <c r="C9" s="277">
        <f>IF(B1="","",(C8+D8)/2)</f>
        <v>0</v>
      </c>
      <c r="D9" s="283"/>
      <c r="E9" s="103"/>
      <c r="F9" s="104"/>
      <c r="G9" s="37"/>
      <c r="H9" s="17"/>
      <c r="I9" s="16"/>
      <c r="J9" s="113"/>
    </row>
    <row r="10" spans="1:10" ht="14.1" customHeight="1" thickBot="1" x14ac:dyDescent="0.35">
      <c r="A10" s="263"/>
      <c r="B10" s="45" t="s">
        <v>25</v>
      </c>
      <c r="C10" s="270">
        <f>IF(B1="","",IF(AND((C8+D8)/2&gt;=-3,(C8+D8)/2&lt;-1.5),-3,IF((C8+D8)/2=-1.5,IF(C8&gt;D8,0,-3),IF(AND((C8+D8)/2&gt;-1.5,(C8+D8)/2&lt;2),0,IF(AND((C8+D8)/2&gt;=2,(C8+D8)/2&lt;3),2,IF((C8+D8)/2=3,IF(C8&gt;D8,4,2),IF(AND((C8+D8)/2&gt;3,(C8+D8)/2&lt;5.5),4,IF((C8+D8)/2=5.5,IF(C8&gt;D8,7,4),IF(AND((C8+D8)/2&gt;5.5,(C8+D8)/2&lt;8.5),7,IF((C8+D8)/2=8.5,IF(C8&gt;D8,10,7),IF(AND((C8+D8)/2&gt;8.5,(C8+D8)/2&lt;11),10,IF((C8+D8)/2=11,IF(C8&gt;D8,12,10),IF(AND((C8+D8)/2&gt;11,(C8+D8)/2&lt;=12),12,"Fejl 40")))))))))))))</f>
        <v>0</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00</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f>IF(B1="","",SUM(C15:C16))</f>
        <v>0</v>
      </c>
      <c r="D17" s="26">
        <f>IF(B1="","",SUM(D15:D16))</f>
        <v>0</v>
      </c>
      <c r="E17" s="54" t="s">
        <v>45</v>
      </c>
      <c r="F17" s="55" t="str">
        <f>IF(B1="","",IF(C10=-3,"-03",IF(C10=0,"00",IF(C10=2,"02",IF(C10=4,"4",IF(C10=7,"7",IF(C10=10,"10",IF(C10=12,"12","Fejl 40"))))))))</f>
        <v>00</v>
      </c>
      <c r="G17" s="53"/>
      <c r="H17" s="17">
        <v>12</v>
      </c>
      <c r="I17" s="22"/>
      <c r="J17" s="113"/>
    </row>
    <row r="18" spans="1:10" ht="13.35" customHeight="1" x14ac:dyDescent="0.3">
      <c r="A18" s="253"/>
      <c r="B18" s="56" t="s">
        <v>15</v>
      </c>
      <c r="C18" s="123">
        <f>IF(B1="","",C17/2)</f>
        <v>0</v>
      </c>
      <c r="D18" s="124">
        <f>IF(B1="","",D17/2)</f>
        <v>0</v>
      </c>
      <c r="E18" s="54"/>
      <c r="F18" s="55"/>
      <c r="G18" s="53"/>
      <c r="H18" s="13"/>
      <c r="I18" s="13"/>
      <c r="J18" s="13"/>
    </row>
    <row r="19" spans="1:10" ht="13.35" customHeight="1" x14ac:dyDescent="0.3">
      <c r="A19" s="253"/>
      <c r="B19" s="57" t="s">
        <v>19</v>
      </c>
      <c r="C19" s="5">
        <f>IF(AND(C18&gt;=-3,C18&lt;-1.5),-3,IF(AND(C18&gt;=-1.5,C18&lt;2),0,IF(AND(C18&gt;=2,C18&lt;3),2,IF(AND(C18&gt;=3,C18&lt;5.5),4,IF(AND(C18&gt;=5.5,C18&lt;8.5),7,IF(AND(C18&gt;=8.5,C18&lt;11),10,IF(AND(C18&gt;=11,C18&lt;=12),12,"")))))))</f>
        <v>0</v>
      </c>
      <c r="D19" s="27">
        <f>IF(AND(D18&gt;=-3,D18&lt;-1.5),-3,IF(AND(D18&gt;=-1.5,D18&lt;2),0,IF(AND(D18&gt;=2,D18&lt;3),2,IF(AND(D18&gt;=3,D18&lt;5.5),4,IF(AND(D18&gt;=5.5,D18&lt;8.5),7,IF(AND(D18&gt;=8.5,D18&lt;11),10,IF(AND(D18&gt;=11,D18&lt;=12),12,"")))))))</f>
        <v>0</v>
      </c>
      <c r="E19" s="58" t="s">
        <v>46</v>
      </c>
      <c r="F19" s="59">
        <f>IF(B1="","",F15*1/3+F17*2/3)</f>
        <v>0</v>
      </c>
      <c r="G19" s="53"/>
      <c r="H19" s="19" t="s">
        <v>39</v>
      </c>
      <c r="J19" s="21"/>
    </row>
    <row r="20" spans="1:10" ht="13.35" customHeight="1" thickBot="1" x14ac:dyDescent="0.35">
      <c r="A20" s="253"/>
      <c r="B20" s="43" t="s">
        <v>26</v>
      </c>
      <c r="C20" s="255">
        <f>IF(B1="","",(C19+D19)/2)</f>
        <v>0</v>
      </c>
      <c r="D20" s="256"/>
      <c r="E20" s="54"/>
      <c r="F20" s="55"/>
      <c r="G20" s="53"/>
      <c r="H20" s="7" t="s">
        <v>63</v>
      </c>
      <c r="I20" s="8"/>
      <c r="J20" s="9"/>
    </row>
    <row r="21" spans="1:10" ht="14.1" customHeight="1" thickBot="1" x14ac:dyDescent="0.35">
      <c r="A21" s="254"/>
      <c r="B21" s="45" t="s">
        <v>22</v>
      </c>
      <c r="C21" s="257">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0</v>
      </c>
      <c r="D21" s="258"/>
      <c r="E21" s="58"/>
      <c r="F21" s="29"/>
      <c r="G21" s="130"/>
      <c r="H21" s="30" t="s">
        <v>40</v>
      </c>
      <c r="I21" s="31"/>
      <c r="J21" s="32" t="s">
        <v>62</v>
      </c>
    </row>
    <row r="22" spans="1:10" ht="13.35" customHeight="1" x14ac:dyDescent="0.3">
      <c r="A22" s="243" t="str">
        <f>B1</f>
        <v>Elev 4</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E10:F10"/>
    <mergeCell ref="A13:A21"/>
    <mergeCell ref="B13:B14"/>
    <mergeCell ref="C20:D20"/>
    <mergeCell ref="C21:D21"/>
    <mergeCell ref="A22:B23"/>
    <mergeCell ref="C22:F23"/>
    <mergeCell ref="A24:F29"/>
    <mergeCell ref="B3:B4"/>
    <mergeCell ref="C3:D3"/>
    <mergeCell ref="E3:F3"/>
    <mergeCell ref="C13:D13"/>
    <mergeCell ref="E13:F13"/>
    <mergeCell ref="A3:A12"/>
    <mergeCell ref="E5:F5"/>
    <mergeCell ref="E6:F6"/>
    <mergeCell ref="E7:F7"/>
    <mergeCell ref="C9:D9"/>
    <mergeCell ref="C10:D10"/>
  </mergeCells>
  <hyperlinks>
    <hyperlink ref="J1" location="Karakterskema!A1" display="Karakterskema" xr:uid="{00000000-0004-0000-0400-000000000000}"/>
  </hyperlinks>
  <pageMargins left="0.25" right="0.25" top="0.75" bottom="0.75" header="0.3" footer="0.3"/>
  <pageSetup paperSize="9" orientation="landscape" r:id="rId1"/>
  <headerFooter>
    <oddHeader>&amp;CElev nr. 4</oddHeader>
    <oddFooter>&amp;CUdarbejdet af Frank Simonsen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3"/>
  <sheetViews>
    <sheetView view="pageLayout" zoomScaleNormal="100" workbookViewId="0">
      <selection activeCell="F11" sqref="F11"/>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IF(Karakterskema!C14=0,"",Karakterskema!C14)</f>
        <v>Elev 5</v>
      </c>
      <c r="C1" s="100"/>
      <c r="D1" s="298" t="s">
        <v>54</v>
      </c>
      <c r="E1" s="134" t="str">
        <f>IF(B1="","",Karakterskema!D14)</f>
        <v>010101-0005</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14=Karakterskema!$J$8,Karakterskema!$K$8,IF(Karakterskema!A14=Karakterskema!$J$9,Karakterskema!$K$9,IF(Karakterskema!A14=Karakterskema!$J$10,Karakterskema!$K$10,IF(Karakterskema!A14=Karakterskema!$J$11,Karakterskema!$K$11,IF(Karakterskema!A14=Karakterskema!$J$12,Karakterskema!$K$12,0))))))</f>
        <v>Tag fagområde</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f>IF(B1="","",SUM(C5:C5))</f>
        <v>0</v>
      </c>
      <c r="D6" s="128">
        <f>IF(B1="","",SUM(D5:D5))</f>
        <v>0</v>
      </c>
      <c r="E6" s="285"/>
      <c r="F6" s="269"/>
      <c r="G6" s="37"/>
      <c r="H6" s="17" t="s">
        <v>31</v>
      </c>
      <c r="I6" s="22"/>
      <c r="J6" s="114"/>
    </row>
    <row r="7" spans="1:10" ht="13.35" customHeight="1" x14ac:dyDescent="0.3">
      <c r="A7" s="253"/>
      <c r="B7" s="42" t="s">
        <v>97</v>
      </c>
      <c r="C7" s="123">
        <f>IF(B1="","",C6/1)</f>
        <v>0</v>
      </c>
      <c r="D7" s="129">
        <f>IF(B1="","",D6/1)</f>
        <v>0</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F7" s="273"/>
      <c r="G7" s="37"/>
      <c r="H7" s="23" t="s">
        <v>37</v>
      </c>
      <c r="I7" s="22">
        <v>1.99</v>
      </c>
      <c r="J7" s="114"/>
    </row>
    <row r="8" spans="1:10" ht="13.35" customHeight="1" x14ac:dyDescent="0.3">
      <c r="A8" s="253"/>
      <c r="B8" s="42" t="s">
        <v>19</v>
      </c>
      <c r="C8" s="118">
        <f>IF(AND(C7&gt;=-3,C7&lt;-1.5),-3,IF(AND(C7&gt;=-1.5,C7&lt;2),0,IF(AND(C7&gt;=2,C7&lt;3),2,IF(AND(C7&gt;=3,C7&lt;5.5),4,IF(AND(C7&gt;=5.5,C7&lt;8.5),7,IF(AND(C7&gt;=8.5,C7&lt;11),10,IF(AND(C7&gt;=11,C7&lt;=12),12,"")))))))</f>
        <v>0</v>
      </c>
      <c r="D8" s="27">
        <f>IF(AND(D7&gt;=-3,D7&lt;-1.5),-3,IF(AND(D7&gt;=-1.5,D7&lt;2),0,IF(AND(D7&gt;=2,D7&lt;3),2,IF(AND(D7&gt;=3,D7&lt;5.5),4,IF(AND(D7&gt;=5.5,D7&lt;8.5),7,IF(AND(D7&gt;=8.5,D7&lt;11),10,IF(AND(D7&gt;=11,D7&lt;=12),12,"")))))))</f>
        <v>0</v>
      </c>
      <c r="E8" s="103"/>
      <c r="F8" s="104"/>
      <c r="G8" s="37"/>
      <c r="H8" s="17" t="s">
        <v>32</v>
      </c>
      <c r="I8" s="16"/>
      <c r="J8" s="113"/>
    </row>
    <row r="9" spans="1:10" ht="13.35" customHeight="1" thickBot="1" x14ac:dyDescent="0.35">
      <c r="A9" s="253"/>
      <c r="B9" s="115" t="s">
        <v>26</v>
      </c>
      <c r="C9" s="277">
        <f>IF(B1="","",(C8+D8)/2)</f>
        <v>0</v>
      </c>
      <c r="D9" s="283"/>
      <c r="E9" s="103"/>
      <c r="F9" s="104"/>
      <c r="G9" s="37"/>
      <c r="H9" s="17"/>
      <c r="I9" s="16"/>
      <c r="J9" s="113"/>
    </row>
    <row r="10" spans="1:10" ht="14.1" customHeight="1" thickBot="1" x14ac:dyDescent="0.35">
      <c r="A10" s="263"/>
      <c r="B10" s="45" t="s">
        <v>25</v>
      </c>
      <c r="C10" s="270">
        <f>IF(B1="","",IF(AND((C8+D8)/2&gt;=-3,(C8+D8)/2&lt;-1.5),-3,IF((C8+D8)/2=-1.5,IF(C8&gt;D8,0,-3),IF(AND((C8+D8)/2&gt;-1.5,(C8+D8)/2&lt;2),0,IF(AND((C8+D8)/2&gt;=2,(C8+D8)/2&lt;3),2,IF((C8+D8)/2=3,IF(C8&gt;D8,4,2),IF(AND((C8+D8)/2&gt;3,(C8+D8)/2&lt;5.5),4,IF((C8+D8)/2=5.5,IF(C8&gt;D8,7,4),IF(AND((C8+D8)/2&gt;5.5,(C8+D8)/2&lt;8.5),7,IF((C8+D8)/2=8.5,IF(C8&gt;D8,10,7),IF(AND((C8+D8)/2&gt;8.5,(C8+D8)/2&lt;11),10,IF((C8+D8)/2=11,IF(C8&gt;D8,12,10),IF(AND((C8+D8)/2&gt;11,(C8+D8)/2&lt;=12),12,"Fejl 40")))))))))))))</f>
        <v>0</v>
      </c>
      <c r="D10" s="271"/>
      <c r="E10" s="279"/>
      <c r="F10" s="280"/>
      <c r="G10" s="109"/>
      <c r="H10" s="18" t="s">
        <v>38</v>
      </c>
      <c r="I10" s="16">
        <v>3</v>
      </c>
      <c r="J10" s="113"/>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00</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f>IF(B1="","",SUM(C15:C16))</f>
        <v>0</v>
      </c>
      <c r="D17" s="26">
        <f>IF(B1="","",SUM(D15:D16))</f>
        <v>0</v>
      </c>
      <c r="E17" s="54" t="s">
        <v>45</v>
      </c>
      <c r="F17" s="55" t="str">
        <f>IF(B1="","",IF(C10=-3,"-03",IF(C10=0,"00",IF(C10=2,"02",IF(C10=4,"4",IF(C10=7,"7",IF(C10=10,"10",IF(C10=12,"12","Fejl 40"))))))))</f>
        <v>00</v>
      </c>
      <c r="G17" s="53"/>
      <c r="H17" s="17">
        <v>12</v>
      </c>
      <c r="I17" s="22"/>
      <c r="J17" s="113"/>
    </row>
    <row r="18" spans="1:10" ht="13.35" customHeight="1" x14ac:dyDescent="0.3">
      <c r="A18" s="253"/>
      <c r="B18" s="56" t="s">
        <v>15</v>
      </c>
      <c r="C18" s="123">
        <f>IF(B1="","",C17/2)</f>
        <v>0</v>
      </c>
      <c r="D18" s="124">
        <f>IF(B1="","",D17/2)</f>
        <v>0</v>
      </c>
      <c r="E18" s="54"/>
      <c r="F18" s="55"/>
      <c r="G18" s="53"/>
      <c r="H18" s="13"/>
      <c r="I18" s="13"/>
      <c r="J18" s="13"/>
    </row>
    <row r="19" spans="1:10" ht="13.35" customHeight="1" x14ac:dyDescent="0.3">
      <c r="A19" s="253"/>
      <c r="B19" s="57" t="s">
        <v>19</v>
      </c>
      <c r="C19" s="5">
        <f>IF(AND(C18&gt;=-3,C18&lt;-1.5),-3,IF(AND(C18&gt;=-1.5,C18&lt;2),0,IF(AND(C18&gt;=2,C18&lt;3),2,IF(AND(C18&gt;=3,C18&lt;5.5),4,IF(AND(C18&gt;=5.5,C18&lt;8.5),7,IF(AND(C18&gt;=8.5,C18&lt;11),10,IF(AND(C18&gt;=11,C18&lt;=12),12,"")))))))</f>
        <v>0</v>
      </c>
      <c r="D19" s="27">
        <f>IF(AND(D18&gt;=-3,D18&lt;-1.5),-3,IF(AND(D18&gt;=-1.5,D18&lt;2),0,IF(AND(D18&gt;=2,D18&lt;3),2,IF(AND(D18&gt;=3,D18&lt;5.5),4,IF(AND(D18&gt;=5.5,D18&lt;8.5),7,IF(AND(D18&gt;=8.5,D18&lt;11),10,IF(AND(D18&gt;=11,D18&lt;=12),12,"")))))))</f>
        <v>0</v>
      </c>
      <c r="E19" s="58" t="s">
        <v>46</v>
      </c>
      <c r="F19" s="59">
        <f>IF(B1="","",F15*1/3+F17*2/3)</f>
        <v>0</v>
      </c>
      <c r="G19" s="53"/>
      <c r="H19" s="19" t="s">
        <v>39</v>
      </c>
      <c r="J19" s="21"/>
    </row>
    <row r="20" spans="1:10" ht="13.35" customHeight="1" thickBot="1" x14ac:dyDescent="0.35">
      <c r="A20" s="253"/>
      <c r="B20" s="43" t="s">
        <v>26</v>
      </c>
      <c r="C20" s="255">
        <f>IF(B1="","",(C19+D19)/2)</f>
        <v>0</v>
      </c>
      <c r="D20" s="256"/>
      <c r="E20" s="54"/>
      <c r="F20" s="55"/>
      <c r="G20" s="53"/>
      <c r="H20" s="7" t="s">
        <v>63</v>
      </c>
      <c r="I20" s="8"/>
      <c r="J20" s="9"/>
    </row>
    <row r="21" spans="1:10" ht="14.1" customHeight="1" thickBot="1" x14ac:dyDescent="0.35">
      <c r="A21" s="254"/>
      <c r="B21" s="45" t="s">
        <v>22</v>
      </c>
      <c r="C21" s="257">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0</v>
      </c>
      <c r="D21" s="258"/>
      <c r="E21" s="58"/>
      <c r="F21" s="29"/>
      <c r="G21" s="130"/>
      <c r="H21" s="30" t="s">
        <v>40</v>
      </c>
      <c r="I21" s="31"/>
      <c r="J21" s="32" t="s">
        <v>62</v>
      </c>
    </row>
    <row r="22" spans="1:10" ht="13.35" customHeight="1" x14ac:dyDescent="0.3">
      <c r="A22" s="243" t="str">
        <f>B1</f>
        <v>Elev 5</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Er ikke bestået</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E10:F10"/>
    <mergeCell ref="A13:A21"/>
    <mergeCell ref="B13:B14"/>
    <mergeCell ref="C20:D20"/>
    <mergeCell ref="C21:D21"/>
    <mergeCell ref="A22:B23"/>
    <mergeCell ref="C22:F23"/>
    <mergeCell ref="A24:F29"/>
    <mergeCell ref="B3:B4"/>
    <mergeCell ref="C3:D3"/>
    <mergeCell ref="E3:F3"/>
    <mergeCell ref="C13:D13"/>
    <mergeCell ref="E13:F13"/>
    <mergeCell ref="A3:A12"/>
    <mergeCell ref="E5:F5"/>
    <mergeCell ref="E6:F6"/>
    <mergeCell ref="E7:F7"/>
    <mergeCell ref="C9:D9"/>
    <mergeCell ref="C10:D10"/>
  </mergeCells>
  <hyperlinks>
    <hyperlink ref="J1" location="Karakterskema!A1" display="Karakterskema" xr:uid="{00000000-0004-0000-0500-000000000000}"/>
  </hyperlinks>
  <pageMargins left="0.25" right="0.25" top="0.75" bottom="0.75" header="0.3" footer="0.3"/>
  <pageSetup paperSize="9" orientation="landscape" r:id="rId1"/>
  <headerFooter>
    <oddHeader>&amp;C&amp;12Elev nr. 5</oddHeader>
    <oddFooter>&amp;CUdarbejdet af Frank Simonsen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IF(Karakterskema!C15=0,"",Karakterskema!C15)</f>
        <v/>
      </c>
      <c r="C1" s="100"/>
      <c r="D1" s="298" t="s">
        <v>54</v>
      </c>
      <c r="E1" s="134" t="str">
        <f>IF(B1="","",Karakterskema!D15)</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15=Karakterskema!$J$8,Karakterskema!$K$8,IF(Karakterskema!A15=Karakterskema!$J$9,Karakterskema!$K$9,IF(Karakterskema!A15=Karakterskema!$J$10,Karakterskema!$K$10,IF(Karakterskema!A15=Karakterskema!$J$11,Karakterskema!$K$11,IF(Karakterskema!A15=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3"/>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E10:F10"/>
    <mergeCell ref="A13:A21"/>
    <mergeCell ref="B13:B14"/>
    <mergeCell ref="C20:D20"/>
    <mergeCell ref="C21:D21"/>
    <mergeCell ref="A22:B23"/>
    <mergeCell ref="C22:F23"/>
    <mergeCell ref="A24:F29"/>
    <mergeCell ref="B3:B4"/>
    <mergeCell ref="C3:D3"/>
    <mergeCell ref="E3:F3"/>
    <mergeCell ref="C13:D13"/>
    <mergeCell ref="E13:F13"/>
    <mergeCell ref="A3:A12"/>
    <mergeCell ref="E5:F5"/>
    <mergeCell ref="E6:F6"/>
    <mergeCell ref="E7:F7"/>
    <mergeCell ref="C9:D9"/>
    <mergeCell ref="C10:D10"/>
  </mergeCells>
  <hyperlinks>
    <hyperlink ref="J1" location="Karakterskema!A1" display="Karakterskema" xr:uid="{00000000-0004-0000-0600-000000000000}"/>
  </hyperlinks>
  <pageMargins left="0.25" right="0.25" top="0.75" bottom="0.75" header="0.3" footer="0.3"/>
  <pageSetup paperSize="9" orientation="landscape" r:id="rId1"/>
  <headerFooter>
    <oddHeader>&amp;C&amp;12Elev nr. 6</oddHeader>
    <oddFooter>&amp;CUdarbejdet af Frank Simonsen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3"/>
  <sheetViews>
    <sheetView view="pageLayout" zoomScaleNormal="100" workbookViewId="0">
      <selection activeCell="E5" sqref="E5:F5"/>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IF(Karakterskema!C16=0,"",Karakterskema!C16)</f>
        <v/>
      </c>
      <c r="C1" s="34"/>
      <c r="D1" s="65" t="s">
        <v>54</v>
      </c>
      <c r="E1" s="134" t="str">
        <f>IF(B1="","",Karakterskema!D16)</f>
        <v/>
      </c>
      <c r="F1" s="100"/>
      <c r="G1" s="35" t="s">
        <v>21</v>
      </c>
      <c r="H1" s="66">
        <f>Karakterskema!$E$3</f>
        <v>44888</v>
      </c>
      <c r="I1" s="13"/>
      <c r="J1" s="64" t="s">
        <v>49</v>
      </c>
    </row>
    <row r="2" spans="1:10" ht="13.35" customHeight="1" thickTop="1" thickBot="1" x14ac:dyDescent="0.35">
      <c r="A2" s="299"/>
      <c r="B2" s="303"/>
      <c r="C2" s="13"/>
      <c r="D2" s="13"/>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16=Karakterskema!$J$8,Karakterskema!$K$8,IF(Karakterskema!A16=Karakterskema!$J$9,Karakterskema!$K$9,IF(Karakterskema!A16=Karakterskema!$J$10,Karakterskema!$K$10,IF(Karakterskema!A16=Karakterskema!$J$11,Karakterskema!$K$11,IF(Karakterskema!A16=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4"/>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E10:F10"/>
    <mergeCell ref="A13:A21"/>
    <mergeCell ref="B13:B14"/>
    <mergeCell ref="C20:D20"/>
    <mergeCell ref="C21:D21"/>
    <mergeCell ref="A22:B23"/>
    <mergeCell ref="C22:F23"/>
    <mergeCell ref="A24:F29"/>
    <mergeCell ref="B3:B4"/>
    <mergeCell ref="C3:D3"/>
    <mergeCell ref="E3:F3"/>
    <mergeCell ref="C13:D13"/>
    <mergeCell ref="E13:F13"/>
    <mergeCell ref="A3:A12"/>
    <mergeCell ref="E5:F5"/>
    <mergeCell ref="E6:F6"/>
    <mergeCell ref="E7:F7"/>
    <mergeCell ref="C9:D9"/>
    <mergeCell ref="C10:D10"/>
  </mergeCells>
  <hyperlinks>
    <hyperlink ref="J1" location="Karakterskema!A1" display="Karakterskema" xr:uid="{00000000-0004-0000-0700-000000000000}"/>
  </hyperlinks>
  <pageMargins left="0.25" right="0.25" top="0.75" bottom="0.75" header="0.3" footer="0.3"/>
  <pageSetup paperSize="9" orientation="landscape" r:id="rId1"/>
  <headerFooter>
    <oddHeader>&amp;CElrv nr. 7</oddHeader>
    <oddFooter>&amp;CUdarbejdet af Frank Simonsen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IF(Karakterskema!C17=0,"",Karakterskema!C17)</f>
        <v/>
      </c>
      <c r="C1" s="100"/>
      <c r="D1" s="298" t="s">
        <v>54</v>
      </c>
      <c r="E1" s="134" t="str">
        <f>IF(B1="","",Karakterskema!D17)</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17=Karakterskema!$J$8,Karakterskema!$K$8,IF(Karakterskema!A17=Karakterskema!$J$9,Karakterskema!$K$9,IF(Karakterskema!A17=Karakterskema!$J$10,Karakterskema!$K$10,IF(Karakterskema!A17=Karakterskema!$J$11,Karakterskema!$K$11,IF(Karakterskema!A17=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E10:F10"/>
    <mergeCell ref="A13:A21"/>
    <mergeCell ref="B13:B14"/>
    <mergeCell ref="C20:D20"/>
    <mergeCell ref="C21:D21"/>
    <mergeCell ref="A22:B23"/>
    <mergeCell ref="C22:F23"/>
    <mergeCell ref="A24:F29"/>
    <mergeCell ref="B3:B4"/>
    <mergeCell ref="C3:D3"/>
    <mergeCell ref="E3:F3"/>
    <mergeCell ref="C13:D13"/>
    <mergeCell ref="E13:F13"/>
    <mergeCell ref="A3:A12"/>
    <mergeCell ref="E5:F5"/>
    <mergeCell ref="E6:F6"/>
    <mergeCell ref="E7:F7"/>
    <mergeCell ref="C9:D9"/>
    <mergeCell ref="C10:D10"/>
  </mergeCells>
  <hyperlinks>
    <hyperlink ref="J1" location="Karakterskema!A1" display="Karakterskema" xr:uid="{00000000-0004-0000-0800-000000000000}"/>
  </hyperlinks>
  <pageMargins left="0.25" right="0.25" top="0.75" bottom="0.75" header="0.3" footer="0.3"/>
  <pageSetup paperSize="9" orientation="landscape" r:id="rId1"/>
  <headerFooter>
    <oddHeader>&amp;C&amp;12Elev nr. 8</oddHeader>
    <oddFooter>&amp;CUdarbejdet af Frank Simonsen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IF(Karakterskema!C18=0,"",Karakterskema!C18)</f>
        <v/>
      </c>
      <c r="C1" s="100"/>
      <c r="D1" s="298" t="s">
        <v>54</v>
      </c>
      <c r="E1" s="134" t="str">
        <f>IF(B1="","",Karakterskema!D18)</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18=Karakterskema!$J$8,Karakterskema!$K$8,IF(Karakterskema!A18=Karakterskema!$J$9,Karakterskema!$K$9,IF(Karakterskema!A18=Karakterskema!$J$10,Karakterskema!$K$10,IF(Karakterskema!A18=Karakterskema!$J$11,Karakterskema!$K$11,IF(Karakterskema!A18=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4"/>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E10:F10"/>
    <mergeCell ref="A13:A21"/>
    <mergeCell ref="B13:B14"/>
    <mergeCell ref="C20:D20"/>
    <mergeCell ref="C21:D21"/>
    <mergeCell ref="A22:B23"/>
    <mergeCell ref="C22:F23"/>
    <mergeCell ref="A24:F29"/>
    <mergeCell ref="B3:B4"/>
    <mergeCell ref="C3:D3"/>
    <mergeCell ref="E3:F3"/>
    <mergeCell ref="C13:D13"/>
    <mergeCell ref="E13:F13"/>
    <mergeCell ref="A3:A12"/>
    <mergeCell ref="E5:F5"/>
    <mergeCell ref="E6:F6"/>
    <mergeCell ref="E7:F7"/>
    <mergeCell ref="C9:D9"/>
    <mergeCell ref="C10:D10"/>
  </mergeCells>
  <hyperlinks>
    <hyperlink ref="J1" location="Karakterskema!A1" display="Karakterskema" xr:uid="{00000000-0004-0000-0900-000000000000}"/>
  </hyperlinks>
  <pageMargins left="0.25" right="0.25" top="0.75" bottom="0.75" header="0.3" footer="0.3"/>
  <pageSetup paperSize="9" orientation="landscape" r:id="rId1"/>
  <headerFooter>
    <oddHeader>&amp;CElev nr. 9</oddHeader>
    <oddFooter>&amp;CUdarbejdet af Frank Simonsen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IF(Karakterskema!C19=0,"",Karakterskema!C19)</f>
        <v/>
      </c>
      <c r="C1" s="100"/>
      <c r="D1" s="298" t="s">
        <v>54</v>
      </c>
      <c r="E1" s="134" t="str">
        <f>IF(B1="","",Karakterskema!D19)</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19=Karakterskema!$J$8,Karakterskema!$K$8,IF(Karakterskema!A19=Karakterskema!$J$9,Karakterskema!$K$9,IF(Karakterskema!A19=Karakterskema!$J$10,Karakterskema!$K$10,IF(Karakterskema!A19=Karakterskema!$J$11,Karakterskema!$K$11,IF(Karakterskema!A19=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E10:F10"/>
    <mergeCell ref="A13:A21"/>
    <mergeCell ref="B13:B14"/>
    <mergeCell ref="C20:D20"/>
    <mergeCell ref="C21:D21"/>
    <mergeCell ref="A22:B23"/>
    <mergeCell ref="C22:F23"/>
    <mergeCell ref="A24:F29"/>
    <mergeCell ref="B3:B4"/>
    <mergeCell ref="C3:D3"/>
    <mergeCell ref="E3:F3"/>
    <mergeCell ref="C13:D13"/>
    <mergeCell ref="E13:F13"/>
    <mergeCell ref="A3:A12"/>
    <mergeCell ref="E5:F5"/>
    <mergeCell ref="E6:F6"/>
    <mergeCell ref="E7:F7"/>
    <mergeCell ref="C9:D9"/>
    <mergeCell ref="C10:D10"/>
  </mergeCells>
  <hyperlinks>
    <hyperlink ref="J1" location="Karakterskema!A1" display="Karakterskema" xr:uid="{00000000-0004-0000-0A00-000000000000}"/>
  </hyperlinks>
  <pageMargins left="0.25" right="0.25" top="0.75" bottom="0.75" header="0.3" footer="0.3"/>
  <pageSetup paperSize="9" orientation="landscape" r:id="rId1"/>
  <headerFooter>
    <oddHeader>&amp;CElev nr. 10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IF(Karakterskema!C20=0,"",Karakterskema!C20)</f>
        <v/>
      </c>
      <c r="C1" s="100"/>
      <c r="D1" s="298" t="s">
        <v>54</v>
      </c>
      <c r="E1" s="134" t="str">
        <f>IF(B1="","",Karakterskema!D20)</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20=Karakterskema!$J$8,Karakterskema!$K$8,IF(Karakterskema!A20=Karakterskema!$J$9,Karakterskema!$K$9,IF(Karakterskema!A20=Karakterskema!$J$10,Karakterskema!$K$10,IF(Karakterskema!A20=Karakterskema!$J$11,Karakterskema!$K$11,IF(Karakterskema!A20=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13"/>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E10:F10"/>
    <mergeCell ref="A13:A21"/>
    <mergeCell ref="B13:B14"/>
    <mergeCell ref="C20:D20"/>
    <mergeCell ref="C21:D21"/>
    <mergeCell ref="A22:B23"/>
    <mergeCell ref="C22:F23"/>
    <mergeCell ref="A24:F29"/>
    <mergeCell ref="B3:B4"/>
    <mergeCell ref="C3:D3"/>
    <mergeCell ref="E3:F3"/>
    <mergeCell ref="C13:D13"/>
    <mergeCell ref="E13:F13"/>
    <mergeCell ref="A3:A12"/>
    <mergeCell ref="E5:F5"/>
    <mergeCell ref="E6:F6"/>
    <mergeCell ref="E7:F7"/>
    <mergeCell ref="C9:D9"/>
    <mergeCell ref="C10:D10"/>
  </mergeCells>
  <hyperlinks>
    <hyperlink ref="J1" location="Karakterskema!A1" display="Karakterskema" xr:uid="{00000000-0004-0000-0B00-000000000000}"/>
  </hyperlinks>
  <pageMargins left="0.25" right="0.25" top="0.75" bottom="0.75" header="0.3" footer="0.3"/>
  <pageSetup paperSize="9" orientation="landscape" r:id="rId1"/>
  <headerFooter>
    <oddHeader>&amp;C&amp;12Elev nr. 11</oddHeader>
    <oddFooter>&amp;CUdarbejdet af Frank Simonsen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IF(Karakterskema!C21=0,"",Karakterskema!C21)</f>
        <v/>
      </c>
      <c r="C1" s="100"/>
      <c r="D1" s="298" t="s">
        <v>54</v>
      </c>
      <c r="E1" s="134" t="str">
        <f>IF(B1="","",Karakterskema!D21)</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21=Karakterskema!$J$8,Karakterskema!$K$8,IF(Karakterskema!A21=Karakterskema!$J$9,Karakterskema!$K$9,IF(Karakterskema!A21=Karakterskema!$J$10,Karakterskema!$K$10,IF(Karakterskema!A21=Karakterskema!$J$11,Karakterskema!$K$11,IF(Karakterskema!A21=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4"/>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E10:F10"/>
    <mergeCell ref="A13:A21"/>
    <mergeCell ref="B13:B14"/>
    <mergeCell ref="C20:D20"/>
    <mergeCell ref="C21:D21"/>
    <mergeCell ref="A22:B23"/>
    <mergeCell ref="C22:F23"/>
    <mergeCell ref="A24:F29"/>
    <mergeCell ref="B3:B4"/>
    <mergeCell ref="C3:D3"/>
    <mergeCell ref="E3:F3"/>
    <mergeCell ref="C13:D13"/>
    <mergeCell ref="E13:F13"/>
    <mergeCell ref="A3:A12"/>
    <mergeCell ref="E5:F5"/>
    <mergeCell ref="E6:F6"/>
    <mergeCell ref="E7:F7"/>
    <mergeCell ref="C9:D9"/>
    <mergeCell ref="C10:D10"/>
  </mergeCells>
  <hyperlinks>
    <hyperlink ref="J1" location="Karakterskema!A1" display="Karakterskema" xr:uid="{00000000-0004-0000-0C00-000000000000}"/>
  </hyperlinks>
  <pageMargins left="0.25" right="0.25" top="0.75" bottom="0.75" header="0.3" footer="0.3"/>
  <pageSetup paperSize="9" orientation="landscape" r:id="rId1"/>
  <headerFooter>
    <oddHeader>&amp;C&amp;12Elev nr. 12</oddHeader>
    <oddFooter>&amp;CUdarbejdet af Frank Simonsen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IF(Karakterskema!C22=0,"",Karakterskema!C22)</f>
        <v/>
      </c>
      <c r="C1" s="100"/>
      <c r="D1" s="298" t="s">
        <v>54</v>
      </c>
      <c r="E1" s="134" t="str">
        <f>IF(B1="","",Karakterskema!D22)</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22=Karakterskema!$J$8,Karakterskema!$K$8,IF(Karakterskema!A22=Karakterskema!$J$9,Karakterskema!$K$9,IF(Karakterskema!A22=Karakterskema!$J$10,Karakterskema!$K$10,IF(Karakterskema!A22=Karakterskema!$J$11,Karakterskema!$K$11,IF(Karakterskema!A22=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4"/>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E10:F10"/>
    <mergeCell ref="A13:A21"/>
    <mergeCell ref="B13:B14"/>
    <mergeCell ref="C20:D20"/>
    <mergeCell ref="C21:D21"/>
    <mergeCell ref="A22:B23"/>
    <mergeCell ref="C22:F23"/>
    <mergeCell ref="A24:F29"/>
    <mergeCell ref="B3:B4"/>
    <mergeCell ref="C3:D3"/>
    <mergeCell ref="E3:F3"/>
    <mergeCell ref="C13:D13"/>
    <mergeCell ref="E13:F13"/>
    <mergeCell ref="A3:A12"/>
    <mergeCell ref="E5:F5"/>
    <mergeCell ref="E6:F6"/>
    <mergeCell ref="E7:F7"/>
    <mergeCell ref="C9:D9"/>
    <mergeCell ref="C10:D10"/>
  </mergeCells>
  <hyperlinks>
    <hyperlink ref="J1" location="Karakterskema!A1" display="Karakterskema" xr:uid="{00000000-0004-0000-0D00-000000000000}"/>
  </hyperlinks>
  <pageMargins left="0.25" right="0.25" top="0.75" bottom="0.75" header="0.3" footer="0.3"/>
  <pageSetup paperSize="9" orientation="landscape" r:id="rId1"/>
  <headerFooter>
    <oddHeader>&amp;C&amp;12Elev nr. 13</oddHeader>
    <oddFooter>&amp;CUdarbejdet af Frank Simonsen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63"/>
  <sheetViews>
    <sheetView view="pageLayout" zoomScaleNormal="100" workbookViewId="0">
      <selection activeCell="C22" sqref="C22:F23"/>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IF(Karakterskema!C23=0,"",Karakterskema!C23)</f>
        <v/>
      </c>
      <c r="C1" s="100"/>
      <c r="D1" s="298" t="s">
        <v>54</v>
      </c>
      <c r="E1" s="134" t="str">
        <f>IF(B1="","",Karakterskema!D23)</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23=Karakterskema!$J$8,Karakterskema!$K$8,IF(Karakterskema!A23=Karakterskema!$J$9,Karakterskema!$K$9,IF(Karakterskema!A23=Karakterskema!$J$10,Karakterskema!$K$10,IF(Karakterskema!A23=Karakterskema!$J$11,Karakterskema!$K$11,IF(Karakterskema!A23=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4"/>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E10:F10"/>
    <mergeCell ref="A13:A21"/>
    <mergeCell ref="B13:B14"/>
    <mergeCell ref="C20:D20"/>
    <mergeCell ref="C21:D21"/>
    <mergeCell ref="A22:B23"/>
    <mergeCell ref="C22:F23"/>
    <mergeCell ref="A24:F29"/>
    <mergeCell ref="B3:B4"/>
    <mergeCell ref="C3:D3"/>
    <mergeCell ref="E3:F3"/>
    <mergeCell ref="C13:D13"/>
    <mergeCell ref="E13:F13"/>
    <mergeCell ref="A3:A12"/>
    <mergeCell ref="E5:F5"/>
    <mergeCell ref="E6:F6"/>
    <mergeCell ref="E7:F7"/>
    <mergeCell ref="C9:D9"/>
    <mergeCell ref="C10:D10"/>
  </mergeCells>
  <hyperlinks>
    <hyperlink ref="J1" location="Karakterskema!A1" display="Karakterskema" xr:uid="{00000000-0004-0000-0E00-000000000000}"/>
  </hyperlinks>
  <pageMargins left="0.25" right="0.25" top="0.75" bottom="0.75" header="0.3" footer="0.3"/>
  <pageSetup paperSize="9" orientation="landscape" horizontalDpi="300" verticalDpi="300" r:id="rId1"/>
  <headerFooter>
    <oddHeader>&amp;C&amp;12Elev nr. 14</oddHeader>
    <oddFooter>&amp;CUdarbejdet af Frank Simonsen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IF(Karakterskema!C24=0,"",Karakterskema!C24)</f>
        <v/>
      </c>
      <c r="C1" s="100"/>
      <c r="D1" s="298" t="s">
        <v>54</v>
      </c>
      <c r="E1" s="134" t="str">
        <f>IF(B1="","",Karakterskema!D24)</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24=Karakterskema!$J$8,Karakterskema!$K$8,IF(Karakterskema!A24=Karakterskema!$J$9,Karakterskema!$K$9,IF(Karakterskema!A24=Karakterskema!$J$10,Karakterskema!$K$10,IF(Karakterskema!A24=Karakterskema!$J$11,Karakterskema!$K$11,IF(Karakterskema!A24=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4"/>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0F00-000000000000}"/>
  </hyperlinks>
  <pageMargins left="0.25" right="0.25" top="0.75" bottom="0.75" header="0.3" footer="0.3"/>
  <pageSetup paperSize="9" orientation="landscape" horizontalDpi="300" verticalDpi="300" r:id="rId1"/>
  <headerFooter>
    <oddHeader>&amp;C&amp;12Elev nr. 15</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IF(Karakterskema!C25=0,"",Karakterskema!C25)</f>
        <v/>
      </c>
      <c r="C1" s="100"/>
      <c r="D1" s="298" t="s">
        <v>54</v>
      </c>
      <c r="E1" s="134" t="str">
        <f>IF(B1="","",Karakterskema!D25)</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25=Karakterskema!$J$8,Karakterskema!$K$8,IF(Karakterskema!A25=Karakterskema!$J$9,Karakterskema!$K$9,IF(Karakterskema!A25=Karakterskema!$J$10,Karakterskema!$K$10,IF(Karakterskema!A25=Karakterskema!$J$11,Karakterskema!$K$11,IF(Karakterskema!A25=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000-000000000000}"/>
  </hyperlinks>
  <pageMargins left="0.25" right="0.25" top="0.75" bottom="0.75" header="0.3" footer="0.3"/>
  <pageSetup paperSize="9" orientation="landscape" horizontalDpi="300" verticalDpi="300" r:id="rId1"/>
  <headerFooter>
    <oddHeader xml:space="preserve">&amp;C&amp;12Elev nr. 16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IF(Karakterskema!C26=0,"",Karakterskema!C26)</f>
        <v/>
      </c>
      <c r="C1" s="100"/>
      <c r="D1" s="298" t="s">
        <v>54</v>
      </c>
      <c r="E1" s="134" t="str">
        <f>IF(B1="","",Karakterskema!D26)</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26=Karakterskema!$J$8,Karakterskema!$K$8,IF(Karakterskema!A26=Karakterskema!$J$9,Karakterskema!$K$9,IF(Karakterskema!A26=Karakterskema!$J$10,Karakterskema!$K$10,IF(Karakterskema!A26=Karakterskema!$J$11,Karakterskema!$K$11,IF(Karakterskema!A26=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100-000000000000}"/>
  </hyperlinks>
  <pageMargins left="0.25" right="0.25" top="0.75" bottom="0.75" header="0.3" footer="0.3"/>
  <pageSetup paperSize="9" orientation="landscape" horizontalDpi="300" verticalDpi="300" r:id="rId1"/>
  <headerFooter>
    <oddHeader xml:space="preserve">&amp;C&amp;12Elev nr. 17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IF(Karakterskema!C27=0,"",Karakterskema!C27)</f>
        <v/>
      </c>
      <c r="C1" s="100"/>
      <c r="D1" s="298" t="s">
        <v>54</v>
      </c>
      <c r="E1" s="134" t="str">
        <f>IF(B1="","",Karakterskema!D27)</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27=Karakterskema!$J$8,Karakterskema!$K$8,IF(Karakterskema!A27=Karakterskema!$J$9,Karakterskema!$K$9,IF(Karakterskema!A27=Karakterskema!$J$10,Karakterskema!$K$10,IF(Karakterskema!A27=Karakterskema!$J$11,Karakterskema!$K$11,IF(Karakterskema!A27=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4"/>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200-000000000000}"/>
  </hyperlinks>
  <pageMargins left="0.25" right="0.25" top="0.75" bottom="0.75" header="0.3" footer="0.3"/>
  <pageSetup paperSize="9" orientation="landscape" horizontalDpi="300" verticalDpi="300" r:id="rId1"/>
  <headerFooter>
    <oddHeader>&amp;C&amp;12Elev nr. 18</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IF(Karakterskema!C28=0,"",Karakterskema!C28)</f>
        <v/>
      </c>
      <c r="C1" s="100"/>
      <c r="D1" s="298" t="s">
        <v>54</v>
      </c>
      <c r="E1" s="134" t="str">
        <f>IF(B1="","",Karakterskema!D28)</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28=Karakterskema!$J$8,Karakterskema!$K$8,IF(Karakterskema!A28=Karakterskema!$J$9,Karakterskema!$K$9,IF(Karakterskema!A28=Karakterskema!$J$10,Karakterskema!$K$10,IF(Karakterskema!A28=Karakterskema!$J$11,Karakterskema!$K$11,IF(Karakterskema!A28=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300-000000000000}"/>
  </hyperlinks>
  <pageMargins left="0.25" right="0.25" top="0.75" bottom="0.75" header="0.3" footer="0.3"/>
  <pageSetup paperSize="9" orientation="landscape" horizontalDpi="300" verticalDpi="300" r:id="rId1"/>
  <headerFooter>
    <oddHeader>&amp;C&amp;12Elev nr. 19</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IF(Karakterskema!C29=0,"",Karakterskema!C29)</f>
        <v/>
      </c>
      <c r="C1" s="100"/>
      <c r="D1" s="298" t="s">
        <v>54</v>
      </c>
      <c r="E1" s="134" t="str">
        <f>IF(B1="","",Karakterskema!D29)</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29=Karakterskema!$J$8,Karakterskema!$K$8,IF(Karakterskema!A29=Karakterskema!$J$9,Karakterskema!$K$9,IF(Karakterskema!A29=Karakterskema!$J$10,Karakterskema!$K$10,IF(Karakterskema!A29=Karakterskema!$J$11,Karakterskema!$K$11,IF(Karakterskema!A29=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400-000000000000}"/>
  </hyperlinks>
  <pageMargins left="0.25" right="0.25" top="0.75" bottom="0.75" header="0.3" footer="0.3"/>
  <pageSetup paperSize="9" orientation="landscape" horizontalDpi="300" verticalDpi="300" r:id="rId1"/>
  <headerFooter>
    <oddHeader>&amp;C&amp;12Elev nr. 20</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IF(Karakterskema!C30=0,"",Karakterskema!C30)</f>
        <v/>
      </c>
      <c r="C1" s="100"/>
      <c r="D1" s="298" t="s">
        <v>54</v>
      </c>
      <c r="E1" s="134" t="str">
        <f>IF(B1="","",Karakterskema!D30)</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30=Karakterskema!$J$8,Karakterskema!$K$8,IF(Karakterskema!A30=Karakterskema!$J$9,Karakterskema!$K$9,IF(Karakterskema!A30=Karakterskema!$J$10,Karakterskema!$K$10,IF(Karakterskema!A30=Karakterskema!$J$11,Karakterskema!$K$11,IF(Karakterskema!A30=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4"/>
    </row>
    <row r="9" spans="1:10" ht="13.35" customHeight="1" thickBot="1" x14ac:dyDescent="0.35">
      <c r="A9" s="253"/>
      <c r="B9" s="115" t="s">
        <v>26</v>
      </c>
      <c r="C9" s="277" t="str">
        <f>IF(B1="","",(C8+D8)/2)</f>
        <v/>
      </c>
      <c r="D9" s="283"/>
      <c r="E9" s="103"/>
      <c r="F9" s="104"/>
      <c r="G9" s="37"/>
      <c r="H9" s="17"/>
      <c r="I9" s="16"/>
      <c r="J9" s="114"/>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500-000000000000}"/>
  </hyperlinks>
  <pageMargins left="0.25" right="0.25" top="0.75" bottom="0.75" header="0.3" footer="0.3"/>
  <pageSetup paperSize="9" orientation="landscape" horizontalDpi="300" verticalDpi="300" r:id="rId1"/>
  <headerFooter>
    <oddHeader>&amp;C&amp;12Elev nr. 21</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IF(Karakterskema!C31=0,"",Karakterskema!C31)</f>
        <v/>
      </c>
      <c r="C1" s="100"/>
      <c r="D1" s="298" t="s">
        <v>54</v>
      </c>
      <c r="E1" s="134" t="str">
        <f>IF(B1="","",Karakterskema!D31)</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31=Karakterskema!$J$8,Karakterskema!$K$8,IF(Karakterskema!A31=Karakterskema!$J$9,Karakterskema!$K$9,IF(Karakterskema!A31=Karakterskema!$J$10,Karakterskema!$K$10,IF(Karakterskema!A31=Karakterskema!$J$11,Karakterskema!$K$11,IF(Karakterskema!A31=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600-000000000000}"/>
  </hyperlinks>
  <pageMargins left="0.25" right="0.25" top="0.75" bottom="0.75" header="0.3" footer="0.3"/>
  <pageSetup paperSize="9" orientation="landscape" horizontalDpi="300" verticalDpi="300" r:id="rId1"/>
  <headerFooter>
    <oddHeader>&amp;C&amp;12Elev nr. 22</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IF(Karakterskema!C32=0,"",Karakterskema!C32)</f>
        <v/>
      </c>
      <c r="C1" s="100"/>
      <c r="D1" s="298" t="s">
        <v>54</v>
      </c>
      <c r="E1" s="134" t="str">
        <f>IF(B1="","",Karakterskema!D32)</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32=Karakterskema!$J$8,Karakterskema!$K$8,IF(Karakterskema!A32=Karakterskema!$J$9,Karakterskema!$K$9,IF(Karakterskema!A32=Karakterskema!$J$10,Karakterskema!$K$10,IF(Karakterskema!A32=Karakterskema!$J$11,Karakterskema!$K$11,IF(Karakterskema!A32=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4"/>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700-000000000000}"/>
  </hyperlinks>
  <pageMargins left="0.25" right="0.25" top="0.75" bottom="0.75" header="0.3" footer="0.3"/>
  <pageSetup paperSize="9" orientation="landscape" horizontalDpi="300" verticalDpi="300" r:id="rId1"/>
  <headerFooter>
    <oddHeader xml:space="preserve">&amp;C&amp;12Elev nr. 23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IF(Karakterskema!C33=0,"",Karakterskema!C33)</f>
        <v/>
      </c>
      <c r="C1" s="100"/>
      <c r="D1" s="298" t="s">
        <v>54</v>
      </c>
      <c r="E1" s="134" t="str">
        <f>IF(B1="","",Karakterskema!D33)</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33=Karakterskema!$J$8,Karakterskema!$K$8,IF(Karakterskema!A33=Karakterskema!$J$9,Karakterskema!$K$9,IF(Karakterskema!A33=Karakterskema!$J$10,Karakterskema!$K$10,IF(Karakterskema!A33=Karakterskema!$J$11,Karakterskema!$K$11,IF(Karakterskema!A33=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800-000000000000}"/>
  </hyperlinks>
  <pageMargins left="0.25" right="0.25" top="0.75" bottom="0.75" header="0.3" footer="0.3"/>
  <pageSetup paperSize="9" orientation="landscape" horizontalDpi="300" verticalDpi="300" r:id="rId1"/>
  <headerFooter>
    <oddHeader>&amp;C&amp;12Elev nr. 24</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IF(Karakterskema!C34=0,"",Karakterskema!C34)</f>
        <v/>
      </c>
      <c r="C1" s="100"/>
      <c r="D1" s="298" t="s">
        <v>54</v>
      </c>
      <c r="E1" s="134" t="str">
        <f>IF(B1="","",Karakterskema!D34)</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34=Karakterskema!$J$8,Karakterskema!$K$8,IF(Karakterskema!A34=Karakterskema!$J$9,Karakterskema!$K$9,IF(Karakterskema!A34=Karakterskema!$J$10,Karakterskema!$K$10,IF(Karakterskema!A34=Karakterskema!$J$11,Karakterskema!$K$11,IF(Karakterskema!A34=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900-000000000000}"/>
  </hyperlinks>
  <pageMargins left="0.25" right="0.25" top="0.75" bottom="0.75" header="0.3" footer="0.3"/>
  <pageSetup paperSize="9" orientation="landscape" horizontalDpi="300" verticalDpi="300" r:id="rId1"/>
  <headerFooter>
    <oddHeader xml:space="preserve">&amp;C&amp;12Elev nr. 25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IF(Karakterskema!C35=0,"",Karakterskema!C35)</f>
        <v/>
      </c>
      <c r="C1" s="100"/>
      <c r="D1" s="298" t="s">
        <v>54</v>
      </c>
      <c r="E1" s="134" t="str">
        <f>IF(B1="","",Karakterskema!D35)</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35=Karakterskema!$J$8,Karakterskema!$K$8,IF(Karakterskema!A35=Karakterskema!$J$9,Karakterskema!$K$9,IF(Karakterskema!A35=Karakterskema!$J$10,Karakterskema!$K$10,IF(Karakterskema!A35=Karakterskema!$J$11,Karakterskema!$K$11,IF(Karakterskema!A35=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13"/>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A00-000000000000}"/>
  </hyperlinks>
  <pageMargins left="0.25" right="0.25" top="0.75" bottom="0.75" header="0.3" footer="0.3"/>
  <pageSetup paperSize="9" orientation="landscape" horizontalDpi="300" verticalDpi="300" r:id="rId1"/>
  <headerFooter>
    <oddHeader>&amp;C&amp;12Elev nr. 26</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IF(Karakterskema!C36=0,"",Karakterskema!C36)</f>
        <v/>
      </c>
      <c r="C1" s="100"/>
      <c r="D1" s="298" t="s">
        <v>54</v>
      </c>
      <c r="E1" s="134" t="str">
        <f>IF(B1="","",Karakterskema!D36)</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36=Karakterskema!$J$8,Karakterskema!$K$8,IF(Karakterskema!A36=Karakterskema!$J$9,Karakterskema!$K$9,IF(Karakterskema!A36=Karakterskema!$J$10,Karakterskema!$K$10,IF(Karakterskema!A36=Karakterskema!$J$11,Karakterskema!$K$11,IF(Karakterskema!A36=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B00-000000000000}"/>
  </hyperlinks>
  <pageMargins left="0.25" right="0.25" top="0.75" bottom="0.75" header="0.3" footer="0.3"/>
  <pageSetup paperSize="9" orientation="landscape" horizontalDpi="300" verticalDpi="300" r:id="rId1"/>
  <headerFooter>
    <oddHeader>&amp;C&amp;12Elev nr. 27</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IF(Karakterskema!C37=0,"",Karakterskema!C37)</f>
        <v/>
      </c>
      <c r="C1" s="100"/>
      <c r="D1" s="298" t="s">
        <v>54</v>
      </c>
      <c r="E1" s="134" t="str">
        <f>IF(B1="","",Karakterskema!D37)</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37=Karakterskema!$J$8,Karakterskema!$K$8,IF(Karakterskema!A37=Karakterskema!$J$9,Karakterskema!$K$9,IF(Karakterskema!A37=Karakterskema!$J$10,Karakterskema!$K$10,IF(Karakterskema!A37=Karakterskema!$J$11,Karakterskema!$K$11,IF(Karakterskema!A37=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13"/>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C00-000000000000}"/>
  </hyperlinks>
  <pageMargins left="0.25" right="0.25" top="0.75" bottom="0.75" header="0.3" footer="0.3"/>
  <pageSetup paperSize="9" orientation="landscape" horizontalDpi="300" verticalDpi="300" r:id="rId1"/>
  <headerFooter>
    <oddHeader>&amp;C&amp;12Elev nr. 28</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IF(Karakterskema!C38=0,"",Karakterskema!C38)</f>
        <v/>
      </c>
      <c r="C1" s="100"/>
      <c r="D1" s="298" t="s">
        <v>54</v>
      </c>
      <c r="E1" s="134" t="str">
        <f>IF(B1="","",Karakterskema!D38)</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38=Karakterskema!$J$8,Karakterskema!$K$8,IF(Karakterskema!A38=Karakterskema!$J$9,Karakterskema!$K$9,IF(Karakterskema!A38=Karakterskema!$J$10,Karakterskema!$K$10,IF(Karakterskema!A38=Karakterskema!$J$11,Karakterskema!$K$11,IF(Karakterskema!A38=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4"/>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D00-000000000000}"/>
  </hyperlinks>
  <pageMargins left="0.25" right="0.25" top="0.75" bottom="0.75" header="0.3" footer="0.3"/>
  <pageSetup paperSize="9" orientation="landscape" horizontalDpi="300" verticalDpi="300" r:id="rId1"/>
  <headerFooter>
    <oddHeader>&amp;C&amp;12Elev nr. 29</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IF(Karakterskema!C39=0,"",Karakterskema!C39)</f>
        <v/>
      </c>
      <c r="C1" s="100"/>
      <c r="D1" s="298" t="s">
        <v>54</v>
      </c>
      <c r="E1" s="134" t="str">
        <f>IF(B1="","",Karakterskema!D39)</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39=Karakterskema!$J$8,Karakterskema!$K$8,IF(Karakterskema!A39=Karakterskema!$J$9,Karakterskema!$K$9,IF(Karakterskema!A39=Karakterskema!$J$10,Karakterskema!$K$10,IF(Karakterskema!A39=Karakterskema!$J$11,Karakterskema!$K$11,IF(Karakterskema!A39=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09"/>
      <c r="H10" s="18" t="s">
        <v>38</v>
      </c>
      <c r="I10" s="16">
        <v>3</v>
      </c>
      <c r="J10" s="15"/>
    </row>
    <row r="11" spans="1:10" ht="13.35" customHeight="1" x14ac:dyDescent="0.3">
      <c r="A11" s="263"/>
      <c r="B11" s="63"/>
      <c r="C11" s="46"/>
      <c r="D11" s="46"/>
      <c r="E11" s="105"/>
      <c r="F11" s="106"/>
      <c r="G11" s="109"/>
      <c r="H11" s="17" t="s">
        <v>33</v>
      </c>
      <c r="I11" s="22"/>
      <c r="J11" s="14"/>
    </row>
    <row r="12" spans="1:10" ht="13.35" customHeight="1" thickBot="1" x14ac:dyDescent="0.35">
      <c r="A12" s="263"/>
      <c r="B12" s="111"/>
      <c r="C12" s="112"/>
      <c r="D12" s="112"/>
      <c r="E12" s="107"/>
      <c r="F12" s="108"/>
      <c r="G12" s="130"/>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0"/>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0"/>
      <c r="H22" s="7"/>
      <c r="I22" s="8"/>
      <c r="J22" s="9"/>
    </row>
    <row r="23" spans="1:10" ht="13.35" customHeight="1" thickBot="1" x14ac:dyDescent="0.35">
      <c r="A23" s="245"/>
      <c r="B23" s="246"/>
      <c r="C23" s="249"/>
      <c r="D23" s="249"/>
      <c r="E23" s="249"/>
      <c r="F23" s="250"/>
      <c r="G23" s="130"/>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E30:H30"/>
    <mergeCell ref="B31:D31"/>
    <mergeCell ref="E31:H31"/>
    <mergeCell ref="E32:H32"/>
    <mergeCell ref="B33:D33"/>
    <mergeCell ref="E33:H33"/>
    <mergeCell ref="A13:A21"/>
    <mergeCell ref="B13:B14"/>
    <mergeCell ref="C20:D20"/>
    <mergeCell ref="C21:D21"/>
    <mergeCell ref="A3:A12"/>
    <mergeCell ref="A22:B23"/>
    <mergeCell ref="C22:F23"/>
    <mergeCell ref="A24:F29"/>
    <mergeCell ref="B3:B4"/>
    <mergeCell ref="C3:D3"/>
    <mergeCell ref="E3:F3"/>
    <mergeCell ref="C13:D13"/>
    <mergeCell ref="E13:F13"/>
    <mergeCell ref="E5:F5"/>
    <mergeCell ref="E6:F6"/>
    <mergeCell ref="E7:F7"/>
    <mergeCell ref="C9:D9"/>
    <mergeCell ref="C10:D10"/>
    <mergeCell ref="E10:F10"/>
  </mergeCells>
  <hyperlinks>
    <hyperlink ref="J1" location="Karakterskema!A1" display="Karakterskema" xr:uid="{00000000-0004-0000-1E00-000000000000}"/>
  </hyperlinks>
  <pageMargins left="0.25" right="0.25" top="0.75" bottom="0.75" header="0.3" footer="0.3"/>
  <pageSetup paperSize="9" orientation="landscape" horizontalDpi="300" verticalDpi="300" r:id="rId1"/>
  <headerFooter>
    <oddHeader>&amp;C&amp;12Elev nr. 30</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IF(Karakterskema!C40=0,"",Karakterskema!C40)</f>
        <v/>
      </c>
      <c r="C1" s="100"/>
      <c r="D1" s="298" t="s">
        <v>54</v>
      </c>
      <c r="E1" s="134" t="str">
        <f>IF(B1="","",Karakterskema!D40)</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40=Karakterskema!$J$8,Karakterskema!$K$8,IF(Karakterskema!A40=Karakterskema!$J$9,Karakterskema!$K$9,IF(Karakterskema!A40=Karakterskema!$J$10,Karakterskema!$K$10,IF(Karakterskema!A40=Karakterskema!$J$11,Karakterskema!$K$11,IF(Karakterskema!A40=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31"/>
      <c r="H10" s="18" t="s">
        <v>38</v>
      </c>
      <c r="I10" s="16">
        <v>3</v>
      </c>
      <c r="J10" s="15"/>
    </row>
    <row r="11" spans="1:10" ht="13.35" customHeight="1" x14ac:dyDescent="0.3">
      <c r="A11" s="263"/>
      <c r="B11" s="63"/>
      <c r="C11" s="46"/>
      <c r="D11" s="46"/>
      <c r="E11" s="105"/>
      <c r="F11" s="106"/>
      <c r="G11" s="131"/>
      <c r="H11" s="17" t="s">
        <v>33</v>
      </c>
      <c r="I11" s="22"/>
      <c r="J11" s="14"/>
    </row>
    <row r="12" spans="1:10" ht="13.35" customHeight="1" thickBot="1" x14ac:dyDescent="0.35">
      <c r="A12" s="263"/>
      <c r="B12" s="111"/>
      <c r="C12" s="112"/>
      <c r="D12" s="112"/>
      <c r="E12" s="107"/>
      <c r="F12" s="108"/>
      <c r="G12" s="132"/>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2"/>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2"/>
      <c r="H22" s="7"/>
      <c r="I22" s="8"/>
      <c r="J22" s="9"/>
    </row>
    <row r="23" spans="1:10" ht="13.35" customHeight="1" thickBot="1" x14ac:dyDescent="0.35">
      <c r="A23" s="245"/>
      <c r="B23" s="246"/>
      <c r="C23" s="249"/>
      <c r="D23" s="249"/>
      <c r="E23" s="249"/>
      <c r="F23" s="250"/>
      <c r="G23" s="132"/>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A3:A12"/>
    <mergeCell ref="B3:B4"/>
    <mergeCell ref="C3:D3"/>
    <mergeCell ref="E3:F3"/>
    <mergeCell ref="E5:F5"/>
    <mergeCell ref="E6:F6"/>
    <mergeCell ref="E7:F7"/>
    <mergeCell ref="C9:D9"/>
    <mergeCell ref="C10:D10"/>
    <mergeCell ref="E10:F10"/>
    <mergeCell ref="A13:A21"/>
    <mergeCell ref="E32:H32"/>
    <mergeCell ref="B33:D33"/>
    <mergeCell ref="E33:H33"/>
    <mergeCell ref="A22:B23"/>
    <mergeCell ref="C22:F23"/>
    <mergeCell ref="A24:F29"/>
    <mergeCell ref="E30:H30"/>
    <mergeCell ref="B31:D31"/>
    <mergeCell ref="E31:H31"/>
    <mergeCell ref="B13:B14"/>
    <mergeCell ref="C13:D13"/>
    <mergeCell ref="E13:F13"/>
    <mergeCell ref="C20:D20"/>
    <mergeCell ref="C21:D21"/>
  </mergeCells>
  <hyperlinks>
    <hyperlink ref="J1" location="Karakterskema!A1" display="Karakterskema" xr:uid="{00000000-0004-0000-1F00-000000000000}"/>
  </hyperlinks>
  <pageMargins left="0.25" right="0.25" top="0.75" bottom="0.75" header="0.3" footer="0.3"/>
  <pageSetup paperSize="9" orientation="landscape" horizontalDpi="300" verticalDpi="300" r:id="rId1"/>
  <headerFooter>
    <oddHeader>&amp;C&amp;12Elev nr. 31</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63"/>
  <sheetViews>
    <sheetView view="pageLayout" zoomScaleNormal="100" workbookViewId="0">
      <selection activeCell="A2" sqref="A2:D2"/>
    </sheetView>
  </sheetViews>
  <sheetFormatPr defaultColWidth="8.88671875" defaultRowHeight="14.4" x14ac:dyDescent="0.3"/>
  <cols>
    <col min="1" max="1" width="8.88671875" style="20"/>
    <col min="2" max="2" width="35.109375" style="20" customWidth="1"/>
    <col min="3" max="6" width="12.33203125" style="20" customWidth="1"/>
    <col min="7" max="7" width="5" style="20" customWidth="1"/>
    <col min="8" max="8" width="14" style="20" customWidth="1"/>
    <col min="9" max="9" width="10.44140625" style="20" customWidth="1"/>
    <col min="10" max="10" width="13.109375" style="20" customWidth="1"/>
    <col min="11" max="16384" width="8.88671875" style="20"/>
  </cols>
  <sheetData>
    <row r="1" spans="1:10" ht="13.35" customHeight="1" thickBot="1" x14ac:dyDescent="0.35">
      <c r="A1" s="33" t="s">
        <v>8</v>
      </c>
      <c r="B1" s="134" t="str">
        <f>IF(Karakterskema!C41=0,"",Karakterskema!C41)</f>
        <v/>
      </c>
      <c r="C1" s="100"/>
      <c r="D1" s="298" t="s">
        <v>54</v>
      </c>
      <c r="E1" s="134" t="str">
        <f>IF(B1="","",Karakterskema!D41)</f>
        <v/>
      </c>
      <c r="F1" s="100"/>
      <c r="G1" s="35" t="s">
        <v>21</v>
      </c>
      <c r="H1" s="66">
        <f>Karakterskema!$E$3</f>
        <v>44888</v>
      </c>
      <c r="I1" s="13"/>
      <c r="J1" s="64" t="s">
        <v>49</v>
      </c>
    </row>
    <row r="2" spans="1:10" ht="13.35" customHeight="1" thickTop="1" thickBot="1" x14ac:dyDescent="0.35">
      <c r="A2" s="299"/>
      <c r="B2" s="300"/>
      <c r="C2" s="301"/>
      <c r="D2" s="302"/>
      <c r="E2" s="101"/>
      <c r="F2" s="102"/>
      <c r="G2" s="36"/>
      <c r="H2" s="13"/>
    </row>
    <row r="3" spans="1:10" ht="13.35" customHeight="1" thickBot="1" x14ac:dyDescent="0.35">
      <c r="A3" s="252" t="s">
        <v>18</v>
      </c>
      <c r="B3" s="264" t="s">
        <v>14</v>
      </c>
      <c r="C3" s="281"/>
      <c r="D3" s="282"/>
      <c r="E3" s="268" t="s">
        <v>79</v>
      </c>
      <c r="F3" s="269"/>
      <c r="G3" s="28"/>
      <c r="H3" s="37" t="s">
        <v>36</v>
      </c>
    </row>
    <row r="4" spans="1:10" ht="13.35" customHeight="1" thickBot="1" x14ac:dyDescent="0.35">
      <c r="A4" s="253"/>
      <c r="B4" s="265"/>
      <c r="C4" s="38" t="s">
        <v>10</v>
      </c>
      <c r="D4" s="39" t="s">
        <v>11</v>
      </c>
      <c r="E4" s="294" t="str">
        <f>IF(B1="","",IF(Karakterskema!A41=Karakterskema!$J$8,Karakterskema!$K$8,IF(Karakterskema!A41=Karakterskema!$J$9,Karakterskema!$K$9,IF(Karakterskema!A41=Karakterskema!$J$10,Karakterskema!$K$10,IF(Karakterskema!A41=Karakterskema!$J$11,Karakterskema!$K$11,IF(Karakterskema!A41=Karakterskema!$J$12,Karakterskema!$K$12,0))))))</f>
        <v/>
      </c>
      <c r="F4" s="293"/>
      <c r="G4" s="40"/>
      <c r="H4" s="16" t="s">
        <v>27</v>
      </c>
      <c r="I4" s="16" t="s">
        <v>28</v>
      </c>
    </row>
    <row r="5" spans="1:10" ht="13.35" customHeight="1" x14ac:dyDescent="0.3">
      <c r="A5" s="253"/>
      <c r="B5" s="41" t="s">
        <v>96</v>
      </c>
      <c r="C5" s="3"/>
      <c r="D5" s="127"/>
      <c r="E5" s="284"/>
      <c r="F5" s="276"/>
      <c r="G5" s="37"/>
      <c r="H5" s="17" t="s">
        <v>29</v>
      </c>
      <c r="I5" s="22"/>
    </row>
    <row r="6" spans="1:10" ht="13.35" customHeight="1" x14ac:dyDescent="0.3">
      <c r="A6" s="253"/>
      <c r="B6" s="42" t="s">
        <v>20</v>
      </c>
      <c r="C6" s="119" t="str">
        <f>IF(B1="","",SUM(C5:C5))</f>
        <v/>
      </c>
      <c r="D6" s="128" t="str">
        <f>IF(B1="","",SUM(D5:D5))</f>
        <v/>
      </c>
      <c r="E6" s="285"/>
      <c r="F6" s="269"/>
      <c r="G6" s="37"/>
      <c r="H6" s="17" t="s">
        <v>31</v>
      </c>
      <c r="I6" s="22"/>
      <c r="J6" s="114"/>
    </row>
    <row r="7" spans="1:10" ht="13.35" customHeight="1" x14ac:dyDescent="0.3">
      <c r="A7" s="253"/>
      <c r="B7" s="42" t="s">
        <v>97</v>
      </c>
      <c r="C7" s="123" t="str">
        <f>IF(B1="","",C6/1)</f>
        <v/>
      </c>
      <c r="D7" s="129" t="str">
        <f>IF(B1="","",D6/1)</f>
        <v/>
      </c>
      <c r="E7" s="286"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F7" s="273"/>
      <c r="G7" s="37"/>
      <c r="H7" s="23" t="s">
        <v>37</v>
      </c>
      <c r="I7" s="22">
        <v>1.99</v>
      </c>
      <c r="J7" s="114"/>
    </row>
    <row r="8" spans="1:10" ht="13.35" customHeight="1" x14ac:dyDescent="0.3">
      <c r="A8" s="253"/>
      <c r="B8" s="42" t="s">
        <v>19</v>
      </c>
      <c r="C8" s="118" t="str">
        <f>IF(AND(C7&gt;=-3,C7&lt;-1.5),-3,IF(AND(C7&gt;=-1.5,C7&lt;2),0,IF(AND(C7&gt;=2,C7&lt;3),2,IF(AND(C7&gt;=3,C7&lt;5.5),4,IF(AND(C7&gt;=5.5,C7&lt;8.5),7,IF(AND(C7&gt;=8.5,C7&lt;11),10,IF(AND(C7&gt;=11,C7&lt;=12),12,"")))))))</f>
        <v/>
      </c>
      <c r="D8" s="27" t="str">
        <f>IF(AND(D7&gt;=-3,D7&lt;-1.5),-3,IF(AND(D7&gt;=-1.5,D7&lt;2),0,IF(AND(D7&gt;=2,D7&lt;3),2,IF(AND(D7&gt;=3,D7&lt;5.5),4,IF(AND(D7&gt;=5.5,D7&lt;8.5),7,IF(AND(D7&gt;=8.5,D7&lt;11),10,IF(AND(D7&gt;=11,D7&lt;=12),12,"")))))))</f>
        <v/>
      </c>
      <c r="E8" s="103"/>
      <c r="F8" s="104"/>
      <c r="G8" s="37"/>
      <c r="H8" s="17" t="s">
        <v>32</v>
      </c>
      <c r="I8" s="16"/>
      <c r="J8" s="113"/>
    </row>
    <row r="9" spans="1:10" ht="13.35" customHeight="1" thickBot="1" x14ac:dyDescent="0.35">
      <c r="A9" s="253"/>
      <c r="B9" s="115" t="s">
        <v>26</v>
      </c>
      <c r="C9" s="277" t="str">
        <f>IF(B1="","",(C8+D8)/2)</f>
        <v/>
      </c>
      <c r="D9" s="283"/>
      <c r="E9" s="103"/>
      <c r="F9" s="104"/>
      <c r="G9" s="37"/>
      <c r="H9" s="17"/>
      <c r="I9" s="16"/>
      <c r="J9" s="113"/>
    </row>
    <row r="10" spans="1:10" ht="14.1" customHeight="1" thickBot="1" x14ac:dyDescent="0.35">
      <c r="A10" s="263"/>
      <c r="B10" s="45" t="s">
        <v>25</v>
      </c>
      <c r="C10" s="270" t="str">
        <f>IF(B1="","",IF(AND((C8+D8)/2&gt;=-3,(C8+D8)/2&lt;-1.5),-3,IF((C8+D8)/2=-1.5,IF(C8&gt;D8,0,-3),IF(AND((C8+D8)/2&gt;-1.5,(C8+D8)/2&lt;2),0,IF(AND((C8+D8)/2&gt;=2,(C8+D8)/2&lt;3),2,IF((C8+D8)/2=3,IF(C8&gt;D8,4,2),IF(AND((C8+D8)/2&gt;3,(C8+D8)/2&lt;5.5),4,IF((C8+D8)/2=5.5,IF(C8&gt;D8,7,4),IF(AND((C8+D8)/2&gt;5.5,(C8+D8)/2&lt;8.5),7,IF((C8+D8)/2=8.5,IF(C8&gt;D8,10,7),IF(AND((C8+D8)/2&gt;8.5,(C8+D8)/2&lt;11),10,IF((C8+D8)/2=11,IF(C8&gt;D8,12,10),IF(AND((C8+D8)/2&gt;11,(C8+D8)/2&lt;=12),12,"Fejl 40")))))))))))))</f>
        <v/>
      </c>
      <c r="D10" s="271"/>
      <c r="E10" s="279"/>
      <c r="F10" s="280"/>
      <c r="G10" s="131"/>
      <c r="H10" s="18" t="s">
        <v>38</v>
      </c>
      <c r="I10" s="16">
        <v>3</v>
      </c>
      <c r="J10" s="15"/>
    </row>
    <row r="11" spans="1:10" ht="13.35" customHeight="1" x14ac:dyDescent="0.3">
      <c r="A11" s="263"/>
      <c r="B11" s="63"/>
      <c r="C11" s="46"/>
      <c r="D11" s="46"/>
      <c r="E11" s="105"/>
      <c r="F11" s="106"/>
      <c r="G11" s="131"/>
      <c r="H11" s="17" t="s">
        <v>33</v>
      </c>
      <c r="I11" s="22"/>
      <c r="J11" s="14"/>
    </row>
    <row r="12" spans="1:10" ht="13.35" customHeight="1" thickBot="1" x14ac:dyDescent="0.35">
      <c r="A12" s="263"/>
      <c r="B12" s="111"/>
      <c r="C12" s="112"/>
      <c r="D12" s="112"/>
      <c r="E12" s="107"/>
      <c r="F12" s="108"/>
      <c r="G12" s="132"/>
      <c r="H12" s="18" t="s">
        <v>38</v>
      </c>
      <c r="I12" s="22">
        <v>5.5</v>
      </c>
      <c r="J12" s="15"/>
    </row>
    <row r="13" spans="1:10" ht="13.35" customHeight="1" thickBot="1" x14ac:dyDescent="0.35">
      <c r="A13" s="252" t="s">
        <v>17</v>
      </c>
      <c r="B13" s="259" t="s">
        <v>14</v>
      </c>
      <c r="C13" s="261" t="s">
        <v>16</v>
      </c>
      <c r="D13" s="262"/>
      <c r="E13" s="241" t="s">
        <v>43</v>
      </c>
      <c r="F13" s="242"/>
      <c r="G13" s="48"/>
      <c r="H13" s="17" t="s">
        <v>34</v>
      </c>
      <c r="I13" s="22"/>
      <c r="J13" s="14"/>
    </row>
    <row r="14" spans="1:10" ht="13.35" customHeight="1" thickBot="1" x14ac:dyDescent="0.35">
      <c r="A14" s="253"/>
      <c r="B14" s="260"/>
      <c r="C14" s="49" t="s">
        <v>10</v>
      </c>
      <c r="D14" s="50" t="s">
        <v>11</v>
      </c>
      <c r="E14" s="51"/>
      <c r="F14" s="52"/>
      <c r="G14" s="53"/>
      <c r="H14" s="18" t="s">
        <v>38</v>
      </c>
      <c r="I14" s="22">
        <v>8.5</v>
      </c>
      <c r="J14" s="15"/>
    </row>
    <row r="15" spans="1:10" ht="13.35" customHeight="1" x14ac:dyDescent="0.3">
      <c r="A15" s="253"/>
      <c r="B15" s="14" t="s">
        <v>0</v>
      </c>
      <c r="C15" s="1"/>
      <c r="D15" s="24"/>
      <c r="E15" s="54" t="s">
        <v>44</v>
      </c>
      <c r="F15" s="55" t="str">
        <f>IF(B1="","",IF(C21=-3,"-03",IF(C21=0,"00",IF(C21=2,"02",IF(C21=4,"4",IF(C21=7,"7",IF(C21=10,"10",IF(C21=12,"12","Fejl 40"))))))))</f>
        <v/>
      </c>
      <c r="G15" s="53"/>
      <c r="H15" s="17" t="s">
        <v>35</v>
      </c>
      <c r="I15" s="22"/>
      <c r="J15" s="114"/>
    </row>
    <row r="16" spans="1:10" ht="13.35" customHeight="1" x14ac:dyDescent="0.3">
      <c r="A16" s="253"/>
      <c r="B16" s="56" t="s">
        <v>9</v>
      </c>
      <c r="C16" s="2"/>
      <c r="D16" s="25"/>
      <c r="E16" s="54"/>
      <c r="F16" s="55"/>
      <c r="G16" s="53"/>
      <c r="H16" s="18" t="s">
        <v>30</v>
      </c>
      <c r="I16" s="22">
        <v>11</v>
      </c>
      <c r="J16" s="114"/>
    </row>
    <row r="17" spans="1:10" ht="13.35" customHeight="1" x14ac:dyDescent="0.3">
      <c r="A17" s="253"/>
      <c r="B17" s="31" t="s">
        <v>13</v>
      </c>
      <c r="C17" s="4" t="str">
        <f>IF(B1="","",SUM(C15:C16))</f>
        <v/>
      </c>
      <c r="D17" s="26" t="str">
        <f>IF(B1="","",SUM(D15:D16))</f>
        <v/>
      </c>
      <c r="E17" s="54" t="s">
        <v>45</v>
      </c>
      <c r="F17" s="55" t="str">
        <f>IF(B1="","",IF(C10=-3,"-03",IF(C10=0,"00",IF(C10=2,"02",IF(C10=4,"4",IF(C10=7,"7",IF(C10=10,"10",IF(C10=12,"12","Fejl 40"))))))))</f>
        <v/>
      </c>
      <c r="G17" s="53"/>
      <c r="H17" s="17">
        <v>12</v>
      </c>
      <c r="I17" s="22"/>
      <c r="J17" s="113"/>
    </row>
    <row r="18" spans="1:10" ht="13.35" customHeight="1" x14ac:dyDescent="0.3">
      <c r="A18" s="253"/>
      <c r="B18" s="56" t="s">
        <v>15</v>
      </c>
      <c r="C18" s="123" t="str">
        <f>IF(B1="","",C17/2)</f>
        <v/>
      </c>
      <c r="D18" s="124" t="str">
        <f>IF(B1="","",D17/2)</f>
        <v/>
      </c>
      <c r="E18" s="54"/>
      <c r="F18" s="55"/>
      <c r="G18" s="53"/>
      <c r="H18" s="13"/>
      <c r="I18" s="13"/>
      <c r="J18" s="13"/>
    </row>
    <row r="19" spans="1:10" ht="13.35" customHeight="1" x14ac:dyDescent="0.3">
      <c r="A19" s="253"/>
      <c r="B19" s="57" t="s">
        <v>19</v>
      </c>
      <c r="C19" s="5" t="str">
        <f>IF(AND(C18&gt;=-3,C18&lt;-1.5),-3,IF(AND(C18&gt;=-1.5,C18&lt;2),0,IF(AND(C18&gt;=2,C18&lt;3),2,IF(AND(C18&gt;=3,C18&lt;5.5),4,IF(AND(C18&gt;=5.5,C18&lt;8.5),7,IF(AND(C18&gt;=8.5,C18&lt;11),10,IF(AND(C18&gt;=11,C18&lt;=12),12,"")))))))</f>
        <v/>
      </c>
      <c r="D19" s="27" t="str">
        <f>IF(AND(D18&gt;=-3,D18&lt;-1.5),-3,IF(AND(D18&gt;=-1.5,D18&lt;2),0,IF(AND(D18&gt;=2,D18&lt;3),2,IF(AND(D18&gt;=3,D18&lt;5.5),4,IF(AND(D18&gt;=5.5,D18&lt;8.5),7,IF(AND(D18&gt;=8.5,D18&lt;11),10,IF(AND(D18&gt;=11,D18&lt;=12),12,"")))))))</f>
        <v/>
      </c>
      <c r="E19" s="58" t="s">
        <v>46</v>
      </c>
      <c r="F19" s="59" t="str">
        <f>IF(B1="","",F15*1/3+F17*2/3)</f>
        <v/>
      </c>
      <c r="G19" s="53"/>
      <c r="H19" s="19" t="s">
        <v>39</v>
      </c>
      <c r="J19" s="21"/>
    </row>
    <row r="20" spans="1:10" ht="13.35" customHeight="1" thickBot="1" x14ac:dyDescent="0.35">
      <c r="A20" s="253"/>
      <c r="B20" s="43" t="s">
        <v>26</v>
      </c>
      <c r="C20" s="255" t="str">
        <f>IF(B1="","",(C19+D19)/2)</f>
        <v/>
      </c>
      <c r="D20" s="256"/>
      <c r="E20" s="54"/>
      <c r="F20" s="55"/>
      <c r="G20" s="53"/>
      <c r="H20" s="7" t="s">
        <v>63</v>
      </c>
      <c r="I20" s="8"/>
      <c r="J20" s="9"/>
    </row>
    <row r="21" spans="1:10" ht="14.1" customHeight="1" thickBot="1" x14ac:dyDescent="0.35">
      <c r="A21" s="254"/>
      <c r="B21" s="45" t="s">
        <v>22</v>
      </c>
      <c r="C21" s="257" t="str">
        <f>IF(B1="","",IF(AND((C19+D19)/2&gt;=-3,(C19+D19)/2&lt;-1.5),-3,IF((C19+D19)/2=-1.5,IF(C19&gt;D19,0,-3),IF(AND((C19+D19)/2&gt;-1.5,(C19+D19)/2&lt;2),0,IF(AND((C19+D19)/2&gt;=2,(C19+D19)/2&lt;3),2,IF((C19+D19)/2=3,IF(C19&gt;D19,4,2),IF(AND((C19+D19)/2&gt;3,(C19+D19)/2&lt;5.5),4,IF((C19+D19)/2=5.5,IF(C19&gt;D19,7,4),IF(AND((C19+D19)/2&gt;5.5,(C19+D19)/2&lt;8.5),7,IF((C19+D19)/2=8.5,IF(C19&gt;D19,10,7),IF(AND((C19+D19)/2&gt;8.5,(C19+D19)/2&lt;11),10,IF((C19+D19)/2=11,IF(C19&gt;D19,12,10),IF(AND((C19+D19)/2&gt;11,(C19+D19)/2&lt;=12),12,"Fejl 40")))))))))))))</f>
        <v/>
      </c>
      <c r="D21" s="258"/>
      <c r="E21" s="58"/>
      <c r="F21" s="29"/>
      <c r="G21" s="132"/>
      <c r="H21" s="30" t="s">
        <v>40</v>
      </c>
      <c r="I21" s="31"/>
      <c r="J21" s="32" t="s">
        <v>62</v>
      </c>
    </row>
    <row r="22" spans="1:10" ht="13.35" customHeight="1" x14ac:dyDescent="0.3">
      <c r="A22" s="243" t="str">
        <f>B1</f>
        <v/>
      </c>
      <c r="B22" s="244"/>
      <c r="C22" s="247" t="str">
        <f>IF(B1="","",IF(C10&lt;2,"Er ikke bestået",IF(C21&lt;2,"Er ikke bestået",IF(AND(F19&gt;=-3,F19&lt;2),"Er ikke bestået",IF(AND(F19&gt;=2,F19&lt;=7.9),"Er antaget",IF(AND(C21&gt;=2,C21&lt;4),"Er antaget",IF(AND(F19&gt;=8,F19&lt;=10),"Er antaget med ros",IF(AND(F19&gt;=10.1,F19&lt;=11.9),"Er antaget med bronze",IF(AND(F19&gt;11.9,F19&lt;=12),"Er antaget med sølv",IF((F19&gt;12),"Fejl i indtastningen","F"))))))))))</f>
        <v/>
      </c>
      <c r="D22" s="247"/>
      <c r="E22" s="247"/>
      <c r="F22" s="248"/>
      <c r="G22" s="132"/>
      <c r="H22" s="7"/>
      <c r="I22" s="8"/>
      <c r="J22" s="9"/>
    </row>
    <row r="23" spans="1:10" ht="13.35" customHeight="1" thickBot="1" x14ac:dyDescent="0.35">
      <c r="A23" s="245"/>
      <c r="B23" s="246"/>
      <c r="C23" s="249"/>
      <c r="D23" s="249"/>
      <c r="E23" s="249"/>
      <c r="F23" s="250"/>
      <c r="G23" s="132"/>
      <c r="H23" s="30" t="s">
        <v>41</v>
      </c>
      <c r="I23" s="31"/>
      <c r="J23" s="32" t="s">
        <v>64</v>
      </c>
    </row>
    <row r="24" spans="1:10" s="110" customFormat="1" ht="13.35" customHeight="1" x14ac:dyDescent="0.3">
      <c r="A24" s="236" t="s">
        <v>24</v>
      </c>
      <c r="B24" s="236"/>
      <c r="C24" s="236"/>
      <c r="D24" s="236"/>
      <c r="E24" s="236"/>
      <c r="F24" s="236"/>
      <c r="H24" s="11"/>
      <c r="I24" s="13"/>
      <c r="J24" s="10"/>
    </row>
    <row r="25" spans="1:10" s="21" customFormat="1" ht="13.35" customHeight="1" x14ac:dyDescent="0.3">
      <c r="A25" s="237"/>
      <c r="B25" s="237"/>
      <c r="C25" s="237"/>
      <c r="D25" s="237"/>
      <c r="E25" s="237"/>
      <c r="F25" s="237"/>
      <c r="G25" s="110"/>
      <c r="H25" s="12" t="s">
        <v>42</v>
      </c>
      <c r="I25" s="14"/>
      <c r="J25" s="80">
        <v>12</v>
      </c>
    </row>
    <row r="26" spans="1:10" ht="13.35" customHeight="1" x14ac:dyDescent="0.3">
      <c r="A26" s="237"/>
      <c r="B26" s="237"/>
      <c r="C26" s="237"/>
      <c r="D26" s="237"/>
      <c r="E26" s="237"/>
      <c r="F26" s="237"/>
      <c r="G26" s="110"/>
      <c r="H26" s="30"/>
      <c r="I26" s="31"/>
      <c r="J26" s="32"/>
    </row>
    <row r="27" spans="1:10" ht="13.35" customHeight="1" x14ac:dyDescent="0.3">
      <c r="A27" s="237"/>
      <c r="B27" s="237"/>
      <c r="C27" s="237"/>
      <c r="D27" s="237"/>
      <c r="E27" s="237"/>
      <c r="F27" s="237"/>
      <c r="G27" s="110"/>
      <c r="H27" s="110"/>
      <c r="I27" s="13"/>
      <c r="J27" s="13"/>
    </row>
    <row r="28" spans="1:10" ht="13.35" customHeight="1" x14ac:dyDescent="0.3">
      <c r="A28" s="237"/>
      <c r="B28" s="237"/>
      <c r="C28" s="237"/>
      <c r="D28" s="237"/>
      <c r="E28" s="237"/>
      <c r="F28" s="237"/>
      <c r="G28" s="110"/>
      <c r="H28" s="110"/>
      <c r="I28" s="13"/>
      <c r="J28" s="13"/>
    </row>
    <row r="29" spans="1:10" ht="13.35" customHeight="1" x14ac:dyDescent="0.3">
      <c r="A29" s="237"/>
      <c r="B29" s="237"/>
      <c r="C29" s="237"/>
      <c r="D29" s="237"/>
      <c r="E29" s="237"/>
      <c r="F29" s="237"/>
      <c r="G29" s="110"/>
      <c r="H29" s="110"/>
      <c r="I29" s="13"/>
      <c r="J29" s="13"/>
    </row>
    <row r="30" spans="1:10" ht="13.35" customHeight="1" x14ac:dyDescent="0.3">
      <c r="A30" s="61"/>
      <c r="B30" s="13"/>
      <c r="C30" s="13"/>
      <c r="D30" s="13"/>
      <c r="E30" s="287"/>
      <c r="F30" s="287"/>
      <c r="G30" s="287"/>
      <c r="H30" s="287"/>
    </row>
    <row r="31" spans="1:10" ht="13.35" customHeight="1" x14ac:dyDescent="0.3">
      <c r="B31" s="238"/>
      <c r="C31" s="238"/>
      <c r="D31" s="238"/>
      <c r="E31" s="239"/>
      <c r="F31" s="239"/>
      <c r="G31" s="239"/>
      <c r="H31" s="287"/>
    </row>
    <row r="32" spans="1:10" ht="14.4" customHeight="1" thickBot="1" x14ac:dyDescent="0.35">
      <c r="B32" s="62"/>
      <c r="C32" s="62"/>
      <c r="E32" s="251"/>
      <c r="F32" s="251"/>
      <c r="G32" s="251"/>
      <c r="H32" s="251"/>
    </row>
    <row r="33" spans="2:8" ht="14.4" customHeight="1" x14ac:dyDescent="0.3">
      <c r="B33" s="238" t="s">
        <v>23</v>
      </c>
      <c r="C33" s="238"/>
      <c r="D33" s="238"/>
      <c r="E33" s="239" t="s">
        <v>12</v>
      </c>
      <c r="F33" s="239"/>
      <c r="G33" s="239"/>
      <c r="H33" s="240"/>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1" customHeight="1" x14ac:dyDescent="0.3"/>
    <row r="54" ht="14.1" customHeight="1" x14ac:dyDescent="0.3"/>
    <row r="55" ht="14.1" customHeight="1" x14ac:dyDescent="0.3"/>
    <row r="56" ht="14.1" customHeight="1" x14ac:dyDescent="0.3"/>
    <row r="57" ht="14.1" customHeight="1" x14ac:dyDescent="0.3"/>
    <row r="58" ht="14.1" customHeight="1" x14ac:dyDescent="0.3"/>
    <row r="59" ht="14.1" customHeight="1" x14ac:dyDescent="0.3"/>
    <row r="60" ht="14.1" customHeight="1" x14ac:dyDescent="0.3"/>
    <row r="61" ht="14.1" customHeight="1" x14ac:dyDescent="0.3"/>
    <row r="62" ht="14.1" customHeight="1" x14ac:dyDescent="0.3"/>
    <row r="63" ht="14.1" customHeight="1" x14ac:dyDescent="0.3"/>
  </sheetData>
  <sheetProtection sheet="1" objects="1" scenarios="1"/>
  <mergeCells count="25">
    <mergeCell ref="A3:A12"/>
    <mergeCell ref="B3:B4"/>
    <mergeCell ref="C3:D3"/>
    <mergeCell ref="E3:F3"/>
    <mergeCell ref="E5:F5"/>
    <mergeCell ref="E6:F6"/>
    <mergeCell ref="E7:F7"/>
    <mergeCell ref="C9:D9"/>
    <mergeCell ref="C10:D10"/>
    <mergeCell ref="E10:F10"/>
    <mergeCell ref="A13:A21"/>
    <mergeCell ref="E32:H32"/>
    <mergeCell ref="B33:D33"/>
    <mergeCell ref="E33:H33"/>
    <mergeCell ref="A22:B23"/>
    <mergeCell ref="C22:F23"/>
    <mergeCell ref="A24:F29"/>
    <mergeCell ref="E30:H30"/>
    <mergeCell ref="B31:D31"/>
    <mergeCell ref="E31:H31"/>
    <mergeCell ref="B13:B14"/>
    <mergeCell ref="C13:D13"/>
    <mergeCell ref="E13:F13"/>
    <mergeCell ref="C20:D20"/>
    <mergeCell ref="C21:D21"/>
  </mergeCells>
  <hyperlinks>
    <hyperlink ref="J1" location="Karakterskema!A1" display="Karakterskema" xr:uid="{00000000-0004-0000-2000-000000000000}"/>
  </hyperlinks>
  <pageMargins left="0.25" right="0.25" top="0.75" bottom="0.75" header="0.3" footer="0.3"/>
  <pageSetup paperSize="9" orientation="landscape" horizontalDpi="300" verticalDpi="300" r:id="rId1"/>
  <headerFooter>
    <oddHeader>&amp;C&amp;12Elev nr. 32</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P63"/>
  <sheetViews>
    <sheetView view="pageLayout" zoomScaleNormal="100" workbookViewId="0">
      <selection activeCell="Q1" sqref="Q1"/>
    </sheetView>
  </sheetViews>
  <sheetFormatPr defaultColWidth="9" defaultRowHeight="14.4" x14ac:dyDescent="0.3"/>
  <cols>
    <col min="1" max="2" width="9" style="81"/>
    <col min="3" max="3" width="30.5546875" style="81" customWidth="1"/>
    <col min="4" max="15" width="6.6640625" style="81" customWidth="1"/>
    <col min="16" max="16" width="4.6640625" style="81" customWidth="1"/>
    <col min="17" max="17" width="8.6640625" style="81" customWidth="1"/>
    <col min="18" max="19" width="5.6640625" style="81" customWidth="1"/>
    <col min="20" max="20" width="9" style="81"/>
    <col min="21" max="21" width="8.6640625" style="81" customWidth="1"/>
    <col min="22" max="25" width="5.6640625" style="81" customWidth="1"/>
    <col min="26" max="26" width="8.6640625" style="81" customWidth="1"/>
    <col min="27" max="29" width="5.6640625" style="81" customWidth="1"/>
    <col min="30" max="30" width="8.6640625" style="81" customWidth="1"/>
    <col min="31" max="16384" width="9" style="81"/>
  </cols>
  <sheetData>
    <row r="1" spans="1:33" s="93" customFormat="1" ht="28.35" customHeight="1" thickBot="1" x14ac:dyDescent="0.55000000000000004">
      <c r="A1" s="182" t="s">
        <v>67</v>
      </c>
      <c r="B1" s="155"/>
      <c r="C1" s="155"/>
      <c r="D1" s="156"/>
      <c r="E1" s="156"/>
      <c r="F1" s="156"/>
      <c r="G1" s="156"/>
      <c r="H1" s="156"/>
      <c r="I1" s="288"/>
      <c r="J1" s="288"/>
      <c r="K1" s="155"/>
      <c r="L1" s="155"/>
      <c r="M1" s="155"/>
      <c r="N1" s="155"/>
      <c r="O1" s="157"/>
      <c r="P1" s="158"/>
      <c r="Q1" s="159" t="s">
        <v>49</v>
      </c>
      <c r="R1" s="158"/>
      <c r="S1" s="158"/>
      <c r="T1" s="158"/>
      <c r="U1" s="158"/>
      <c r="V1" s="158"/>
      <c r="W1" s="158"/>
      <c r="X1" s="158"/>
      <c r="Y1" s="158"/>
      <c r="Z1" s="158"/>
      <c r="AA1" s="158"/>
      <c r="AB1" s="158"/>
      <c r="AC1" s="158"/>
      <c r="AD1" s="160"/>
    </row>
    <row r="2" spans="1:33" ht="21" customHeight="1" thickBot="1" x14ac:dyDescent="0.9">
      <c r="A2" s="193"/>
      <c r="B2" s="195"/>
      <c r="C2" s="90"/>
      <c r="D2" s="289" t="s">
        <v>7</v>
      </c>
      <c r="E2" s="290"/>
      <c r="F2" s="290"/>
      <c r="G2" s="290"/>
      <c r="H2" s="290"/>
      <c r="I2" s="291"/>
      <c r="J2" s="289" t="s">
        <v>16</v>
      </c>
      <c r="K2" s="290"/>
      <c r="L2" s="290"/>
      <c r="M2" s="290"/>
      <c r="N2" s="290"/>
      <c r="O2" s="291"/>
      <c r="P2" s="82"/>
      <c r="Q2" s="82"/>
      <c r="R2" s="82"/>
      <c r="S2" s="82"/>
      <c r="T2" s="82"/>
      <c r="U2" s="82"/>
      <c r="V2" s="82"/>
      <c r="W2" s="82"/>
      <c r="X2" s="82"/>
      <c r="Y2" s="82"/>
      <c r="Z2" s="82"/>
      <c r="AA2" s="82"/>
      <c r="AB2" s="82"/>
      <c r="AC2" s="82"/>
      <c r="AD2" s="82"/>
      <c r="AE2" s="82"/>
      <c r="AF2" s="82"/>
    </row>
    <row r="3" spans="1:33" ht="84.9" customHeight="1" thickBot="1" x14ac:dyDescent="0.7">
      <c r="A3" s="91" t="s">
        <v>79</v>
      </c>
      <c r="B3" s="198" t="s">
        <v>66</v>
      </c>
      <c r="C3" s="197"/>
      <c r="D3" s="183" t="s">
        <v>1</v>
      </c>
      <c r="E3" s="184" t="s">
        <v>3</v>
      </c>
      <c r="F3" s="184" t="s">
        <v>4</v>
      </c>
      <c r="G3" s="184" t="s">
        <v>5</v>
      </c>
      <c r="H3" s="184" t="s">
        <v>6</v>
      </c>
      <c r="I3" s="185" t="s">
        <v>2</v>
      </c>
      <c r="J3" s="183" t="s">
        <v>1</v>
      </c>
      <c r="K3" s="184" t="s">
        <v>3</v>
      </c>
      <c r="L3" s="184" t="s">
        <v>4</v>
      </c>
      <c r="M3" s="184"/>
      <c r="N3" s="184" t="s">
        <v>6</v>
      </c>
      <c r="O3" s="185"/>
      <c r="P3" s="86"/>
      <c r="Q3" s="85"/>
      <c r="R3" s="86"/>
      <c r="S3" s="86"/>
      <c r="T3" s="85"/>
      <c r="U3" s="85"/>
      <c r="V3" s="86"/>
      <c r="W3" s="86"/>
      <c r="X3" s="86"/>
      <c r="Y3" s="86"/>
      <c r="Z3" s="85"/>
      <c r="AA3" s="87"/>
      <c r="AB3" s="87"/>
      <c r="AC3" s="87"/>
      <c r="AD3" s="87"/>
      <c r="AE3" s="82"/>
      <c r="AF3" s="82"/>
    </row>
    <row r="4" spans="1:33" s="169" customFormat="1" ht="18.3" customHeight="1" x14ac:dyDescent="0.3">
      <c r="A4" s="202" t="str">
        <f>IF(Karakterskema!C10=0,"",Karakterskema!A10)</f>
        <v>M</v>
      </c>
      <c r="B4" s="203">
        <f>IF(Karakterskema!C10=0,"",Karakterskema!B10)</f>
        <v>1</v>
      </c>
      <c r="C4" s="199" t="str">
        <f>IF(Karakterskema!C10=0,"",Karakterskema!C10)</f>
        <v>Elev 1</v>
      </c>
      <c r="D4" s="161"/>
      <c r="E4" s="162"/>
      <c r="F4" s="163"/>
      <c r="G4" s="162"/>
      <c r="H4" s="163"/>
      <c r="I4" s="164"/>
      <c r="J4" s="161"/>
      <c r="K4" s="162"/>
      <c r="L4" s="163"/>
      <c r="M4" s="162"/>
      <c r="N4" s="163"/>
      <c r="O4" s="164"/>
      <c r="P4" s="165"/>
      <c r="Q4" s="166"/>
      <c r="R4" s="165"/>
      <c r="S4" s="165"/>
      <c r="T4" s="165"/>
      <c r="U4" s="166"/>
      <c r="V4" s="165"/>
      <c r="W4" s="165"/>
      <c r="X4" s="165"/>
      <c r="Y4" s="165"/>
      <c r="Z4" s="166"/>
      <c r="AA4" s="165"/>
      <c r="AB4" s="165"/>
      <c r="AC4" s="165"/>
      <c r="AD4" s="167"/>
      <c r="AE4" s="168"/>
      <c r="AF4" s="168"/>
    </row>
    <row r="5" spans="1:33" s="169" customFormat="1" ht="18.3" customHeight="1" x14ac:dyDescent="0.3">
      <c r="A5" s="194" t="str">
        <f>IF(Karakterskema!C11=0,"",Karakterskema!A11)</f>
        <v>F</v>
      </c>
      <c r="B5" s="196">
        <f>IF(Karakterskema!C11=0,"",Karakterskema!B11)</f>
        <v>2</v>
      </c>
      <c r="C5" s="200" t="str">
        <f>IF(Karakterskema!C11=0,"",Karakterskema!C11)</f>
        <v>Elev 2</v>
      </c>
      <c r="D5" s="170"/>
      <c r="E5" s="171"/>
      <c r="F5" s="172"/>
      <c r="G5" s="171"/>
      <c r="H5" s="172"/>
      <c r="I5" s="173"/>
      <c r="J5" s="170"/>
      <c r="K5" s="171"/>
      <c r="L5" s="172"/>
      <c r="M5" s="171"/>
      <c r="N5" s="172"/>
      <c r="O5" s="173"/>
      <c r="P5" s="165"/>
      <c r="Q5" s="166"/>
      <c r="R5" s="165"/>
      <c r="S5" s="165"/>
      <c r="T5" s="165"/>
      <c r="U5" s="166"/>
      <c r="V5" s="165"/>
      <c r="W5" s="165"/>
      <c r="X5" s="165"/>
      <c r="Y5" s="165"/>
      <c r="Z5" s="166"/>
      <c r="AA5" s="165"/>
      <c r="AB5" s="165"/>
      <c r="AC5" s="165"/>
      <c r="AD5" s="167"/>
      <c r="AE5" s="168"/>
      <c r="AF5" s="168"/>
    </row>
    <row r="6" spans="1:33" s="169" customFormat="1" ht="18.3" customHeight="1" x14ac:dyDescent="0.3">
      <c r="A6" s="194" t="str">
        <f>IF(Karakterskema!C12=0,"",Karakterskema!A12)</f>
        <v>E</v>
      </c>
      <c r="B6" s="196">
        <f>IF(Karakterskema!C12=0,"",Karakterskema!B12)</f>
        <v>3</v>
      </c>
      <c r="C6" s="200" t="str">
        <f>IF(Karakterskema!C12=0,"",Karakterskema!C12)</f>
        <v>Elev 3</v>
      </c>
      <c r="D6" s="170"/>
      <c r="E6" s="171"/>
      <c r="F6" s="172"/>
      <c r="G6" s="171"/>
      <c r="H6" s="172"/>
      <c r="I6" s="173"/>
      <c r="J6" s="170"/>
      <c r="K6" s="171"/>
      <c r="L6" s="172"/>
      <c r="M6" s="171"/>
      <c r="N6" s="172"/>
      <c r="O6" s="173"/>
      <c r="P6" s="165"/>
      <c r="Q6" s="166"/>
      <c r="R6" s="165"/>
      <c r="S6" s="165"/>
      <c r="T6" s="165"/>
      <c r="U6" s="166"/>
      <c r="V6" s="165"/>
      <c r="W6" s="165"/>
      <c r="X6" s="165"/>
      <c r="Y6" s="165"/>
      <c r="Z6" s="166"/>
      <c r="AA6" s="165"/>
      <c r="AB6" s="165"/>
      <c r="AC6" s="165"/>
      <c r="AD6" s="167"/>
      <c r="AE6" s="168"/>
      <c r="AF6" s="168"/>
    </row>
    <row r="7" spans="1:33" s="169" customFormat="1" ht="18.3" customHeight="1" x14ac:dyDescent="0.3">
      <c r="A7" s="194" t="str">
        <f>IF(Karakterskema!C13=0,"",Karakterskema!A13)</f>
        <v>R</v>
      </c>
      <c r="B7" s="196">
        <f>IF(Karakterskema!C13=0,"",Karakterskema!B13)</f>
        <v>4</v>
      </c>
      <c r="C7" s="200" t="str">
        <f>IF(Karakterskema!C13=0,"",Karakterskema!C13)</f>
        <v>Elev 4</v>
      </c>
      <c r="D7" s="170"/>
      <c r="E7" s="171"/>
      <c r="F7" s="172"/>
      <c r="G7" s="171"/>
      <c r="H7" s="172"/>
      <c r="I7" s="173"/>
      <c r="J7" s="170"/>
      <c r="K7" s="171"/>
      <c r="L7" s="172"/>
      <c r="M7" s="171"/>
      <c r="N7" s="172"/>
      <c r="O7" s="173"/>
      <c r="P7" s="165"/>
      <c r="Q7" s="166"/>
      <c r="R7" s="165"/>
      <c r="S7" s="165"/>
      <c r="T7" s="165"/>
      <c r="U7" s="166"/>
      <c r="V7" s="165"/>
      <c r="W7" s="165"/>
      <c r="X7" s="165"/>
      <c r="Y7" s="165"/>
      <c r="Z7" s="166"/>
      <c r="AA7" s="165"/>
      <c r="AB7" s="165"/>
      <c r="AC7" s="165"/>
      <c r="AD7" s="167"/>
      <c r="AE7" s="168"/>
      <c r="AF7" s="168"/>
    </row>
    <row r="8" spans="1:33" s="169" customFormat="1" ht="18.3" customHeight="1" x14ac:dyDescent="0.3">
      <c r="A8" s="194" t="str">
        <f>IF(Karakterskema!C14=0,"",Karakterskema!A14)</f>
        <v>T</v>
      </c>
      <c r="B8" s="196">
        <f>IF(Karakterskema!C14=0,"",Karakterskema!B14)</f>
        <v>5</v>
      </c>
      <c r="C8" s="200" t="str">
        <f>IF(Karakterskema!C14=0,"",Karakterskema!C14)</f>
        <v>Elev 5</v>
      </c>
      <c r="D8" s="170"/>
      <c r="E8" s="171"/>
      <c r="F8" s="172"/>
      <c r="G8" s="171"/>
      <c r="H8" s="172"/>
      <c r="I8" s="173"/>
      <c r="J8" s="170"/>
      <c r="K8" s="171"/>
      <c r="L8" s="172"/>
      <c r="M8" s="171"/>
      <c r="N8" s="172"/>
      <c r="O8" s="173"/>
      <c r="P8" s="165"/>
      <c r="Q8" s="166"/>
      <c r="R8" s="165"/>
      <c r="S8" s="165"/>
      <c r="T8" s="165"/>
      <c r="U8" s="166"/>
      <c r="V8" s="165"/>
      <c r="W8" s="165"/>
      <c r="X8" s="165"/>
      <c r="Y8" s="165"/>
      <c r="Z8" s="166"/>
      <c r="AA8" s="165"/>
      <c r="AB8" s="165"/>
      <c r="AC8" s="165"/>
      <c r="AD8" s="167"/>
      <c r="AE8" s="168"/>
      <c r="AF8" s="168"/>
    </row>
    <row r="9" spans="1:33" s="169" customFormat="1" ht="18.3" customHeight="1" x14ac:dyDescent="0.3">
      <c r="A9" s="194" t="str">
        <f>IF(Karakterskema!C15=0,"",Karakterskema!A15)</f>
        <v/>
      </c>
      <c r="B9" s="196" t="str">
        <f>IF(Karakterskema!C15=0,"",Karakterskema!B15)</f>
        <v/>
      </c>
      <c r="C9" s="200" t="str">
        <f>IF(Karakterskema!C15=0,"",Karakterskema!C15)</f>
        <v/>
      </c>
      <c r="D9" s="170"/>
      <c r="E9" s="171"/>
      <c r="F9" s="172"/>
      <c r="G9" s="171"/>
      <c r="H9" s="172"/>
      <c r="I9" s="173"/>
      <c r="J9" s="170"/>
      <c r="K9" s="171"/>
      <c r="L9" s="172"/>
      <c r="M9" s="171"/>
      <c r="N9" s="172"/>
      <c r="O9" s="173"/>
      <c r="P9" s="165"/>
      <c r="Q9" s="166"/>
      <c r="R9" s="165"/>
      <c r="S9" s="165"/>
      <c r="T9" s="165"/>
      <c r="U9" s="166"/>
      <c r="V9" s="165"/>
      <c r="W9" s="165"/>
      <c r="X9" s="165"/>
      <c r="Y9" s="165"/>
      <c r="Z9" s="166"/>
      <c r="AA9" s="165"/>
      <c r="AB9" s="165"/>
      <c r="AC9" s="165"/>
      <c r="AD9" s="167"/>
      <c r="AE9" s="168"/>
      <c r="AF9" s="168"/>
    </row>
    <row r="10" spans="1:33" s="169" customFormat="1" ht="18.3" customHeight="1" x14ac:dyDescent="0.3">
      <c r="A10" s="194" t="str">
        <f>IF(Karakterskema!C16=0,"",Karakterskema!A16)</f>
        <v/>
      </c>
      <c r="B10" s="196" t="str">
        <f>IF(Karakterskema!C16=0,"",Karakterskema!B16)</f>
        <v/>
      </c>
      <c r="C10" s="200" t="str">
        <f>IF(Karakterskema!C16=0,"",Karakterskema!C16)</f>
        <v/>
      </c>
      <c r="D10" s="170"/>
      <c r="E10" s="171"/>
      <c r="F10" s="172"/>
      <c r="G10" s="171"/>
      <c r="H10" s="172"/>
      <c r="I10" s="173"/>
      <c r="J10" s="170"/>
      <c r="K10" s="171"/>
      <c r="L10" s="172"/>
      <c r="M10" s="171"/>
      <c r="N10" s="172"/>
      <c r="O10" s="173"/>
      <c r="P10" s="165"/>
      <c r="Q10" s="166"/>
      <c r="R10" s="165"/>
      <c r="S10" s="165"/>
      <c r="T10" s="165"/>
      <c r="U10" s="166"/>
      <c r="V10" s="165"/>
      <c r="W10" s="165"/>
      <c r="X10" s="165"/>
      <c r="Y10" s="165"/>
      <c r="Z10" s="166"/>
      <c r="AA10" s="165"/>
      <c r="AB10" s="165"/>
      <c r="AC10" s="165"/>
      <c r="AD10" s="167"/>
      <c r="AE10" s="168"/>
      <c r="AF10" s="168"/>
    </row>
    <row r="11" spans="1:33" s="169" customFormat="1" ht="18.3" customHeight="1" x14ac:dyDescent="0.3">
      <c r="A11" s="194" t="str">
        <f>IF(Karakterskema!C17=0,"",Karakterskema!A17)</f>
        <v/>
      </c>
      <c r="B11" s="196" t="str">
        <f>IF(Karakterskema!C17=0,"",Karakterskema!B17)</f>
        <v/>
      </c>
      <c r="C11" s="200" t="str">
        <f>IF(Karakterskema!C17=0,"",Karakterskema!C17)</f>
        <v/>
      </c>
      <c r="D11" s="170"/>
      <c r="E11" s="171"/>
      <c r="F11" s="172"/>
      <c r="G11" s="171"/>
      <c r="H11" s="172"/>
      <c r="I11" s="173"/>
      <c r="J11" s="170"/>
      <c r="K11" s="171"/>
      <c r="L11" s="172"/>
      <c r="M11" s="171"/>
      <c r="N11" s="172"/>
      <c r="O11" s="173"/>
      <c r="P11" s="165"/>
      <c r="Q11" s="166"/>
      <c r="R11" s="165"/>
      <c r="S11" s="165"/>
      <c r="T11" s="165"/>
      <c r="U11" s="166"/>
      <c r="V11" s="165"/>
      <c r="W11" s="165"/>
      <c r="X11" s="165"/>
      <c r="Y11" s="165"/>
      <c r="Z11" s="166"/>
      <c r="AA11" s="165"/>
      <c r="AB11" s="165"/>
      <c r="AC11" s="165"/>
      <c r="AD11" s="167"/>
      <c r="AE11" s="168"/>
      <c r="AF11" s="168"/>
    </row>
    <row r="12" spans="1:33" s="169" customFormat="1" ht="18.3" customHeight="1" x14ac:dyDescent="0.3">
      <c r="A12" s="194" t="str">
        <f>IF(Karakterskema!C18=0,"",Karakterskema!A18)</f>
        <v/>
      </c>
      <c r="B12" s="196" t="str">
        <f>IF(Karakterskema!C18=0,"",Karakterskema!B18)</f>
        <v/>
      </c>
      <c r="C12" s="200" t="str">
        <f>IF(Karakterskema!C18=0,"",Karakterskema!C18)</f>
        <v/>
      </c>
      <c r="D12" s="170"/>
      <c r="E12" s="171"/>
      <c r="F12" s="172"/>
      <c r="G12" s="171"/>
      <c r="H12" s="172"/>
      <c r="I12" s="173"/>
      <c r="J12" s="170"/>
      <c r="K12" s="171"/>
      <c r="L12" s="172"/>
      <c r="M12" s="171"/>
      <c r="N12" s="172"/>
      <c r="O12" s="173"/>
      <c r="U12" s="168"/>
      <c r="V12" s="168"/>
      <c r="W12" s="168"/>
      <c r="X12" s="168"/>
      <c r="Y12" s="168"/>
      <c r="Z12" s="168"/>
      <c r="AA12" s="168"/>
      <c r="AB12" s="168"/>
      <c r="AC12" s="168"/>
      <c r="AD12" s="168"/>
      <c r="AE12" s="168"/>
      <c r="AF12" s="168"/>
      <c r="AG12" s="168"/>
    </row>
    <row r="13" spans="1:33" s="169" customFormat="1" ht="18.3" customHeight="1" x14ac:dyDescent="0.3">
      <c r="A13" s="194" t="str">
        <f>IF(Karakterskema!C19=0,"",Karakterskema!A19)</f>
        <v/>
      </c>
      <c r="B13" s="196" t="str">
        <f>IF(Karakterskema!C19=0,"",Karakterskema!B19)</f>
        <v/>
      </c>
      <c r="C13" s="200" t="str">
        <f>IF(Karakterskema!C19=0,"",Karakterskema!C19)</f>
        <v/>
      </c>
      <c r="D13" s="170"/>
      <c r="E13" s="171"/>
      <c r="F13" s="172"/>
      <c r="G13" s="171"/>
      <c r="H13" s="172"/>
      <c r="I13" s="173"/>
      <c r="J13" s="170"/>
      <c r="K13" s="171"/>
      <c r="L13" s="172"/>
      <c r="M13" s="171"/>
      <c r="N13" s="172"/>
      <c r="O13" s="173"/>
      <c r="U13" s="168"/>
      <c r="V13" s="168"/>
      <c r="W13" s="168"/>
      <c r="X13" s="168"/>
      <c r="Y13" s="168"/>
      <c r="Z13" s="168"/>
      <c r="AA13" s="168"/>
      <c r="AB13" s="168"/>
      <c r="AC13" s="168"/>
      <c r="AD13" s="168"/>
      <c r="AE13" s="168"/>
      <c r="AF13" s="168"/>
      <c r="AG13" s="168"/>
    </row>
    <row r="14" spans="1:33" s="169" customFormat="1" ht="18.3" customHeight="1" x14ac:dyDescent="0.3">
      <c r="A14" s="194" t="str">
        <f>IF(Karakterskema!C20=0,"",Karakterskema!A20)</f>
        <v/>
      </c>
      <c r="B14" s="196" t="str">
        <f>IF(Karakterskema!C20=0,"",Karakterskema!B20)</f>
        <v/>
      </c>
      <c r="C14" s="200" t="str">
        <f>IF(Karakterskema!C20=0,"",Karakterskema!C20)</f>
        <v/>
      </c>
      <c r="D14" s="170"/>
      <c r="E14" s="171"/>
      <c r="F14" s="172"/>
      <c r="G14" s="171"/>
      <c r="H14" s="172"/>
      <c r="I14" s="173"/>
      <c r="J14" s="170"/>
      <c r="K14" s="171"/>
      <c r="L14" s="172"/>
      <c r="M14" s="171"/>
      <c r="N14" s="172"/>
      <c r="O14" s="173"/>
      <c r="U14" s="168"/>
      <c r="V14" s="168"/>
      <c r="W14" s="168"/>
      <c r="X14" s="168"/>
      <c r="Y14" s="168"/>
      <c r="Z14" s="168"/>
      <c r="AA14" s="168"/>
      <c r="AB14" s="168"/>
      <c r="AC14" s="168"/>
      <c r="AD14" s="168"/>
      <c r="AE14" s="168"/>
      <c r="AF14" s="168"/>
      <c r="AG14" s="168"/>
    </row>
    <row r="15" spans="1:33" s="169" customFormat="1" ht="18.3" customHeight="1" x14ac:dyDescent="0.3">
      <c r="A15" s="194" t="str">
        <f>IF(Karakterskema!C21=0,"",Karakterskema!A21)</f>
        <v/>
      </c>
      <c r="B15" s="196" t="str">
        <f>IF(Karakterskema!C21=0,"",Karakterskema!B21)</f>
        <v/>
      </c>
      <c r="C15" s="200" t="str">
        <f>IF(Karakterskema!C21=0,"",Karakterskema!C21)</f>
        <v/>
      </c>
      <c r="D15" s="170"/>
      <c r="E15" s="171"/>
      <c r="F15" s="172"/>
      <c r="G15" s="171"/>
      <c r="H15" s="172"/>
      <c r="I15" s="173"/>
      <c r="J15" s="170"/>
      <c r="K15" s="171"/>
      <c r="L15" s="172"/>
      <c r="M15" s="171"/>
      <c r="N15" s="172"/>
      <c r="O15" s="173"/>
      <c r="U15" s="168"/>
      <c r="V15" s="168"/>
      <c r="W15" s="168"/>
      <c r="X15" s="168"/>
      <c r="Y15" s="168"/>
      <c r="Z15" s="168"/>
      <c r="AA15" s="168"/>
      <c r="AB15" s="168"/>
      <c r="AC15" s="168"/>
      <c r="AD15" s="168"/>
      <c r="AE15" s="168"/>
      <c r="AF15" s="168"/>
      <c r="AG15" s="168"/>
    </row>
    <row r="16" spans="1:33" s="169" customFormat="1" ht="18.3" customHeight="1" x14ac:dyDescent="0.3">
      <c r="A16" s="194" t="str">
        <f>IF(Karakterskema!C22=0,"",Karakterskema!A22)</f>
        <v/>
      </c>
      <c r="B16" s="196" t="str">
        <f>IF(Karakterskema!C22=0,"",Karakterskema!B22)</f>
        <v/>
      </c>
      <c r="C16" s="200" t="str">
        <f>IF(Karakterskema!C22=0,"",Karakterskema!C22)</f>
        <v/>
      </c>
      <c r="D16" s="170"/>
      <c r="E16" s="171"/>
      <c r="F16" s="172"/>
      <c r="G16" s="171"/>
      <c r="H16" s="172"/>
      <c r="I16" s="173"/>
      <c r="J16" s="170"/>
      <c r="K16" s="171"/>
      <c r="L16" s="172"/>
      <c r="M16" s="171"/>
      <c r="N16" s="172"/>
      <c r="O16" s="173"/>
      <c r="U16" s="168"/>
      <c r="V16" s="168"/>
      <c r="W16" s="168"/>
      <c r="X16" s="168"/>
      <c r="Y16" s="168"/>
      <c r="Z16" s="168"/>
      <c r="AA16" s="168"/>
      <c r="AB16" s="168"/>
      <c r="AC16" s="168"/>
      <c r="AD16" s="168"/>
      <c r="AE16" s="168"/>
      <c r="AF16" s="168"/>
      <c r="AG16" s="168"/>
    </row>
    <row r="17" spans="1:42" s="169" customFormat="1" ht="18.3" customHeight="1" x14ac:dyDescent="0.3">
      <c r="A17" s="194" t="str">
        <f>IF(Karakterskema!C23=0,"",Karakterskema!A23)</f>
        <v/>
      </c>
      <c r="B17" s="196" t="str">
        <f>IF(Karakterskema!C23=0,"",Karakterskema!B23)</f>
        <v/>
      </c>
      <c r="C17" s="200" t="str">
        <f>IF(Karakterskema!C23=0,"",Karakterskema!C23)</f>
        <v/>
      </c>
      <c r="D17" s="170"/>
      <c r="E17" s="171"/>
      <c r="F17" s="172"/>
      <c r="G17" s="171"/>
      <c r="H17" s="172"/>
      <c r="I17" s="173"/>
      <c r="J17" s="170"/>
      <c r="K17" s="171"/>
      <c r="L17" s="172"/>
      <c r="M17" s="171"/>
      <c r="N17" s="172"/>
      <c r="O17" s="173"/>
      <c r="U17" s="168"/>
      <c r="V17" s="168"/>
      <c r="W17" s="168"/>
      <c r="X17" s="168"/>
      <c r="Y17" s="168"/>
      <c r="Z17" s="168"/>
      <c r="AA17" s="168"/>
      <c r="AB17" s="168"/>
      <c r="AC17" s="168"/>
      <c r="AD17" s="168"/>
      <c r="AE17" s="168"/>
      <c r="AF17" s="168"/>
      <c r="AG17" s="168"/>
    </row>
    <row r="18" spans="1:42" s="169" customFormat="1" ht="18.3" customHeight="1" x14ac:dyDescent="0.3">
      <c r="A18" s="194" t="str">
        <f>IF(Karakterskema!C24=0,"",Karakterskema!A24)</f>
        <v/>
      </c>
      <c r="B18" s="196" t="str">
        <f>IF(Karakterskema!C24=0,"",Karakterskema!B24)</f>
        <v/>
      </c>
      <c r="C18" s="200" t="str">
        <f>IF(Karakterskema!C24=0,"",Karakterskema!C24)</f>
        <v/>
      </c>
      <c r="D18" s="170"/>
      <c r="E18" s="171"/>
      <c r="F18" s="172"/>
      <c r="G18" s="171"/>
      <c r="H18" s="172"/>
      <c r="I18" s="173"/>
      <c r="J18" s="170"/>
      <c r="K18" s="171"/>
      <c r="L18" s="172"/>
      <c r="M18" s="171"/>
      <c r="N18" s="172"/>
      <c r="O18" s="173"/>
      <c r="U18" s="168"/>
      <c r="V18" s="168"/>
      <c r="W18" s="168"/>
      <c r="X18" s="168"/>
      <c r="Y18" s="168"/>
      <c r="Z18" s="168"/>
      <c r="AA18" s="168"/>
      <c r="AB18" s="168"/>
      <c r="AC18" s="168"/>
      <c r="AD18" s="168"/>
      <c r="AE18" s="168"/>
      <c r="AF18" s="168"/>
      <c r="AG18" s="168"/>
    </row>
    <row r="19" spans="1:42" s="169" customFormat="1" ht="18.3" customHeight="1" thickBot="1" x14ac:dyDescent="0.35">
      <c r="A19" s="204" t="str">
        <f>IF(Karakterskema!C25=0,"",Karakterskema!A25)</f>
        <v/>
      </c>
      <c r="B19" s="205" t="str">
        <f>IF(Karakterskema!C25=0,"",Karakterskema!B25)</f>
        <v/>
      </c>
      <c r="C19" s="201" t="str">
        <f>IF(Karakterskema!C25=0,"",Karakterskema!C25)</f>
        <v/>
      </c>
      <c r="D19" s="174"/>
      <c r="E19" s="175"/>
      <c r="F19" s="176"/>
      <c r="G19" s="175"/>
      <c r="H19" s="176"/>
      <c r="I19" s="177"/>
      <c r="J19" s="174"/>
      <c r="K19" s="175"/>
      <c r="L19" s="176"/>
      <c r="M19" s="175"/>
      <c r="N19" s="176"/>
      <c r="O19" s="177"/>
      <c r="U19" s="168"/>
      <c r="V19" s="168"/>
      <c r="W19" s="168"/>
      <c r="X19" s="168"/>
      <c r="Y19" s="168"/>
      <c r="Z19" s="168"/>
      <c r="AA19" s="168"/>
      <c r="AB19" s="168"/>
      <c r="AC19" s="168"/>
      <c r="AD19" s="168"/>
      <c r="AE19" s="168"/>
      <c r="AF19" s="168"/>
      <c r="AG19" s="168"/>
    </row>
    <row r="20" spans="1:42" ht="18.3" customHeight="1" x14ac:dyDescent="0.35">
      <c r="A20" s="82"/>
      <c r="B20" s="178" t="s">
        <v>65</v>
      </c>
      <c r="C20" s="179">
        <f>Karakterskema!E3</f>
        <v>44888</v>
      </c>
      <c r="D20" s="178" t="s">
        <v>81</v>
      </c>
      <c r="E20" s="83"/>
      <c r="F20" s="83"/>
      <c r="G20" s="83"/>
      <c r="H20" s="83"/>
      <c r="I20" s="83"/>
      <c r="J20" s="83"/>
      <c r="K20" s="83"/>
      <c r="L20" s="83"/>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row>
    <row r="21" spans="1:42" ht="18.3" customHeight="1" thickBot="1" x14ac:dyDescent="0.4">
      <c r="A21" s="82"/>
      <c r="B21" s="213" t="s">
        <v>65</v>
      </c>
      <c r="C21" s="214">
        <f>C20</f>
        <v>44888</v>
      </c>
      <c r="D21" s="213" t="s">
        <v>82</v>
      </c>
      <c r="E21" s="84"/>
      <c r="F21" s="84"/>
      <c r="G21" s="84"/>
      <c r="H21" s="84"/>
      <c r="I21" s="84"/>
      <c r="J21" s="84"/>
      <c r="K21" s="84"/>
      <c r="L21" s="84"/>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row>
    <row r="22" spans="1:42" s="93" customFormat="1" ht="28.35" customHeight="1" thickBot="1" x14ac:dyDescent="0.55000000000000004">
      <c r="A22" s="182" t="s">
        <v>67</v>
      </c>
      <c r="B22" s="155"/>
      <c r="C22" s="155"/>
      <c r="D22" s="156"/>
      <c r="E22" s="156"/>
      <c r="F22" s="156"/>
      <c r="G22" s="156"/>
      <c r="H22" s="156"/>
      <c r="I22" s="288"/>
      <c r="J22" s="288"/>
      <c r="K22" s="155"/>
      <c r="L22" s="155"/>
      <c r="M22" s="155"/>
      <c r="N22" s="155"/>
      <c r="O22" s="157"/>
      <c r="P22" s="158"/>
      <c r="Q22" s="159" t="s">
        <v>49</v>
      </c>
      <c r="R22" s="158"/>
      <c r="S22" s="158"/>
      <c r="T22" s="158"/>
      <c r="U22" s="158"/>
      <c r="V22" s="158"/>
      <c r="W22" s="158"/>
      <c r="X22" s="158"/>
      <c r="Y22" s="158"/>
      <c r="Z22" s="158"/>
      <c r="AA22" s="158"/>
      <c r="AB22" s="158"/>
      <c r="AC22" s="158"/>
      <c r="AD22" s="160"/>
    </row>
    <row r="23" spans="1:42" ht="21" customHeight="1" thickBot="1" x14ac:dyDescent="0.9">
      <c r="A23" s="88"/>
      <c r="B23" s="89"/>
      <c r="C23" s="90"/>
      <c r="D23" s="289" t="s">
        <v>7</v>
      </c>
      <c r="E23" s="290"/>
      <c r="F23" s="290"/>
      <c r="G23" s="290"/>
      <c r="H23" s="290"/>
      <c r="I23" s="291"/>
      <c r="J23" s="289" t="s">
        <v>16</v>
      </c>
      <c r="K23" s="290"/>
      <c r="L23" s="290"/>
      <c r="M23" s="290"/>
      <c r="N23" s="290"/>
      <c r="O23" s="291"/>
      <c r="P23" s="82"/>
      <c r="Q23" s="82"/>
      <c r="R23" s="82"/>
      <c r="S23" s="82"/>
      <c r="T23" s="82"/>
      <c r="U23" s="82"/>
      <c r="V23" s="82"/>
      <c r="W23" s="82"/>
      <c r="X23" s="82"/>
      <c r="Y23" s="82"/>
      <c r="Z23" s="82"/>
      <c r="AA23" s="82"/>
      <c r="AB23" s="82"/>
      <c r="AC23" s="82"/>
      <c r="AD23" s="82"/>
      <c r="AE23" s="82"/>
      <c r="AF23" s="82"/>
    </row>
    <row r="24" spans="1:42" ht="84.9" customHeight="1" thickBot="1" x14ac:dyDescent="0.7">
      <c r="A24" s="189" t="s">
        <v>79</v>
      </c>
      <c r="B24" s="190" t="s">
        <v>66</v>
      </c>
      <c r="C24" s="197"/>
      <c r="D24" s="183" t="s">
        <v>1</v>
      </c>
      <c r="E24" s="184" t="s">
        <v>3</v>
      </c>
      <c r="F24" s="184" t="s">
        <v>4</v>
      </c>
      <c r="G24" s="184" t="s">
        <v>5</v>
      </c>
      <c r="H24" s="184" t="s">
        <v>6</v>
      </c>
      <c r="I24" s="185" t="s">
        <v>2</v>
      </c>
      <c r="J24" s="183" t="s">
        <v>1</v>
      </c>
      <c r="K24" s="184" t="s">
        <v>3</v>
      </c>
      <c r="L24" s="184" t="s">
        <v>4</v>
      </c>
      <c r="M24" s="184"/>
      <c r="N24" s="184" t="s">
        <v>6</v>
      </c>
      <c r="O24" s="185"/>
      <c r="P24" s="86"/>
      <c r="Q24" s="85"/>
      <c r="R24" s="86"/>
      <c r="S24" s="86"/>
      <c r="T24" s="85"/>
      <c r="U24" s="85"/>
      <c r="V24" s="86"/>
      <c r="W24" s="86"/>
      <c r="X24" s="86"/>
      <c r="Y24" s="86"/>
      <c r="Z24" s="85"/>
      <c r="AA24" s="87"/>
      <c r="AB24" s="87"/>
      <c r="AC24" s="87"/>
      <c r="AD24" s="87"/>
      <c r="AE24" s="82"/>
      <c r="AF24" s="82"/>
    </row>
    <row r="25" spans="1:42" s="169" customFormat="1" ht="18.3" customHeight="1" x14ac:dyDescent="0.3">
      <c r="A25" s="191" t="str">
        <f>IF(Karakterskema!C26=0,"",Karakterskema!A26)</f>
        <v/>
      </c>
      <c r="B25" s="203" t="str">
        <f>IF(Karakterskema!C26=0,"",Karakterskema!B26)</f>
        <v/>
      </c>
      <c r="C25" s="206" t="str">
        <f>IF(Karakterskema!C26=0,"",Karakterskema!C26)</f>
        <v/>
      </c>
      <c r="D25" s="180"/>
      <c r="E25" s="162"/>
      <c r="F25" s="163"/>
      <c r="G25" s="162"/>
      <c r="H25" s="163"/>
      <c r="I25" s="164"/>
      <c r="J25" s="161"/>
      <c r="K25" s="162"/>
      <c r="L25" s="163"/>
      <c r="M25" s="162"/>
      <c r="N25" s="163"/>
      <c r="O25" s="164"/>
      <c r="P25" s="165"/>
      <c r="Q25" s="166"/>
      <c r="R25" s="165"/>
      <c r="S25" s="165"/>
      <c r="T25" s="165"/>
      <c r="U25" s="166"/>
      <c r="V25" s="165"/>
      <c r="W25" s="165"/>
      <c r="X25" s="165"/>
      <c r="Y25" s="165"/>
      <c r="Z25" s="166"/>
      <c r="AA25" s="165"/>
      <c r="AB25" s="165"/>
      <c r="AC25" s="165"/>
      <c r="AD25" s="167"/>
      <c r="AE25" s="168"/>
      <c r="AF25" s="168"/>
    </row>
    <row r="26" spans="1:42" s="169" customFormat="1" ht="18.3" customHeight="1" x14ac:dyDescent="0.3">
      <c r="A26" s="191" t="str">
        <f>IF(Karakterskema!C27=0,"",Karakterskema!A27)</f>
        <v/>
      </c>
      <c r="B26" s="196" t="str">
        <f>IF(Karakterskema!C27=0,"",Karakterskema!B27)</f>
        <v/>
      </c>
      <c r="C26" s="207" t="str">
        <f>IF(Karakterskema!C27=0,"",Karakterskema!C27)</f>
        <v/>
      </c>
      <c r="D26" s="181"/>
      <c r="E26" s="171"/>
      <c r="F26" s="172"/>
      <c r="G26" s="171"/>
      <c r="H26" s="172"/>
      <c r="I26" s="173"/>
      <c r="J26" s="170"/>
      <c r="K26" s="171"/>
      <c r="L26" s="172"/>
      <c r="M26" s="171"/>
      <c r="N26" s="172"/>
      <c r="O26" s="173"/>
      <c r="P26" s="165"/>
      <c r="Q26" s="166"/>
      <c r="R26" s="165"/>
      <c r="S26" s="165"/>
      <c r="T26" s="165"/>
      <c r="U26" s="166"/>
      <c r="V26" s="165"/>
      <c r="W26" s="165"/>
      <c r="X26" s="165"/>
      <c r="Y26" s="165"/>
      <c r="Z26" s="166"/>
      <c r="AA26" s="165"/>
      <c r="AB26" s="165"/>
      <c r="AC26" s="165"/>
      <c r="AD26" s="167"/>
      <c r="AE26" s="168"/>
      <c r="AF26" s="168"/>
    </row>
    <row r="27" spans="1:42" s="169" customFormat="1" ht="18.3" customHeight="1" x14ac:dyDescent="0.3">
      <c r="A27" s="191" t="str">
        <f>IF(Karakterskema!C28=0,"",Karakterskema!A28)</f>
        <v/>
      </c>
      <c r="B27" s="196" t="str">
        <f>IF(Karakterskema!C28=0,"",Karakterskema!B28)</f>
        <v/>
      </c>
      <c r="C27" s="207" t="str">
        <f>IF(Karakterskema!C28=0,"",Karakterskema!C28)</f>
        <v/>
      </c>
      <c r="D27" s="181"/>
      <c r="E27" s="171"/>
      <c r="F27" s="172"/>
      <c r="G27" s="171"/>
      <c r="H27" s="172"/>
      <c r="I27" s="173"/>
      <c r="J27" s="170"/>
      <c r="K27" s="171"/>
      <c r="L27" s="172"/>
      <c r="M27" s="171"/>
      <c r="N27" s="172"/>
      <c r="O27" s="173"/>
      <c r="P27" s="165"/>
      <c r="Q27" s="166"/>
      <c r="R27" s="165"/>
      <c r="S27" s="165"/>
      <c r="T27" s="165"/>
      <c r="U27" s="166"/>
      <c r="V27" s="165"/>
      <c r="W27" s="165"/>
      <c r="X27" s="165"/>
      <c r="Y27" s="165"/>
      <c r="Z27" s="166"/>
      <c r="AA27" s="165"/>
      <c r="AB27" s="165"/>
      <c r="AC27" s="165"/>
      <c r="AD27" s="167"/>
      <c r="AE27" s="168"/>
      <c r="AF27" s="168"/>
    </row>
    <row r="28" spans="1:42" s="169" customFormat="1" ht="18.3" customHeight="1" x14ac:dyDescent="0.3">
      <c r="A28" s="191" t="str">
        <f>IF(Karakterskema!C29=0,"",Karakterskema!A29)</f>
        <v/>
      </c>
      <c r="B28" s="196" t="str">
        <f>IF(Karakterskema!C29=0,"",Karakterskema!B29)</f>
        <v/>
      </c>
      <c r="C28" s="207" t="str">
        <f>IF(Karakterskema!C29=0,"",Karakterskema!C29)</f>
        <v/>
      </c>
      <c r="D28" s="181"/>
      <c r="E28" s="171"/>
      <c r="F28" s="172"/>
      <c r="G28" s="171"/>
      <c r="H28" s="172"/>
      <c r="I28" s="173"/>
      <c r="J28" s="170"/>
      <c r="K28" s="171"/>
      <c r="L28" s="172"/>
      <c r="M28" s="171"/>
      <c r="N28" s="172"/>
      <c r="O28" s="173"/>
      <c r="P28" s="165"/>
      <c r="Q28" s="166"/>
      <c r="R28" s="165"/>
      <c r="S28" s="165"/>
      <c r="T28" s="165"/>
      <c r="U28" s="166"/>
      <c r="V28" s="165"/>
      <c r="W28" s="165"/>
      <c r="X28" s="165"/>
      <c r="Y28" s="165"/>
      <c r="Z28" s="166"/>
      <c r="AA28" s="165"/>
      <c r="AB28" s="165"/>
      <c r="AC28" s="165"/>
      <c r="AD28" s="167"/>
      <c r="AE28" s="168"/>
      <c r="AF28" s="168"/>
    </row>
    <row r="29" spans="1:42" s="169" customFormat="1" ht="18.3" customHeight="1" x14ac:dyDescent="0.3">
      <c r="A29" s="191" t="str">
        <f>IF(Karakterskema!C30=0,"",Karakterskema!A30)</f>
        <v/>
      </c>
      <c r="B29" s="196" t="str">
        <f>IF(Karakterskema!C30=0,"",Karakterskema!B30)</f>
        <v/>
      </c>
      <c r="C29" s="207" t="str">
        <f>IF(Karakterskema!C30=0,"",Karakterskema!C30)</f>
        <v/>
      </c>
      <c r="D29" s="181"/>
      <c r="E29" s="171"/>
      <c r="F29" s="172"/>
      <c r="G29" s="171"/>
      <c r="H29" s="172"/>
      <c r="I29" s="173"/>
      <c r="J29" s="170"/>
      <c r="K29" s="171"/>
      <c r="L29" s="172"/>
      <c r="M29" s="171"/>
      <c r="N29" s="172"/>
      <c r="O29" s="173"/>
      <c r="P29" s="165"/>
      <c r="Q29" s="166"/>
      <c r="R29" s="165"/>
      <c r="S29" s="165"/>
      <c r="T29" s="165"/>
      <c r="U29" s="166"/>
      <c r="V29" s="165"/>
      <c r="W29" s="165"/>
      <c r="X29" s="165"/>
      <c r="Y29" s="165"/>
      <c r="Z29" s="166"/>
      <c r="AA29" s="165"/>
      <c r="AB29" s="165"/>
      <c r="AC29" s="165"/>
      <c r="AD29" s="167"/>
      <c r="AE29" s="168"/>
      <c r="AF29" s="168"/>
    </row>
    <row r="30" spans="1:42" s="169" customFormat="1" ht="18.3" customHeight="1" x14ac:dyDescent="0.3">
      <c r="A30" s="191" t="str">
        <f>IF(Karakterskema!C31=0,"",Karakterskema!A31)</f>
        <v/>
      </c>
      <c r="B30" s="196" t="str">
        <f>IF(Karakterskema!C31=0,"",Karakterskema!B31)</f>
        <v/>
      </c>
      <c r="C30" s="207" t="str">
        <f>IF(Karakterskema!C31=0,"",Karakterskema!C31)</f>
        <v/>
      </c>
      <c r="D30" s="181"/>
      <c r="E30" s="171"/>
      <c r="F30" s="172"/>
      <c r="G30" s="171"/>
      <c r="H30" s="172"/>
      <c r="I30" s="173"/>
      <c r="J30" s="170"/>
      <c r="K30" s="171"/>
      <c r="L30" s="172"/>
      <c r="M30" s="171"/>
      <c r="N30" s="172"/>
      <c r="O30" s="173"/>
      <c r="P30" s="165"/>
      <c r="Q30" s="166"/>
      <c r="R30" s="165"/>
      <c r="S30" s="165"/>
      <c r="T30" s="165"/>
      <c r="U30" s="166"/>
      <c r="V30" s="165"/>
      <c r="W30" s="165"/>
      <c r="X30" s="165"/>
      <c r="Y30" s="165"/>
      <c r="Z30" s="166"/>
      <c r="AA30" s="165"/>
      <c r="AB30" s="165"/>
      <c r="AC30" s="165"/>
      <c r="AD30" s="167"/>
      <c r="AE30" s="168"/>
      <c r="AF30" s="168"/>
    </row>
    <row r="31" spans="1:42" s="169" customFormat="1" ht="18.3" customHeight="1" x14ac:dyDescent="0.3">
      <c r="A31" s="191" t="str">
        <f>IF(Karakterskema!C32=0,"",Karakterskema!A32)</f>
        <v/>
      </c>
      <c r="B31" s="196" t="str">
        <f>IF(Karakterskema!C32=0,"",Karakterskema!B32)</f>
        <v/>
      </c>
      <c r="C31" s="207" t="str">
        <f>IF(Karakterskema!C32=0,"",Karakterskema!C32)</f>
        <v/>
      </c>
      <c r="D31" s="181"/>
      <c r="E31" s="171"/>
      <c r="F31" s="172"/>
      <c r="G31" s="171"/>
      <c r="H31" s="172"/>
      <c r="I31" s="173"/>
      <c r="J31" s="170"/>
      <c r="K31" s="171"/>
      <c r="L31" s="172"/>
      <c r="M31" s="171"/>
      <c r="N31" s="172"/>
      <c r="O31" s="173"/>
      <c r="P31" s="165"/>
      <c r="Q31" s="166"/>
      <c r="R31" s="165"/>
      <c r="S31" s="165"/>
      <c r="T31" s="165"/>
      <c r="U31" s="166"/>
      <c r="V31" s="165"/>
      <c r="W31" s="165"/>
      <c r="X31" s="165"/>
      <c r="Y31" s="165"/>
      <c r="Z31" s="166"/>
      <c r="AA31" s="165"/>
      <c r="AB31" s="165"/>
      <c r="AC31" s="165"/>
      <c r="AD31" s="167"/>
      <c r="AE31" s="168"/>
      <c r="AF31" s="168"/>
    </row>
    <row r="32" spans="1:42" s="169" customFormat="1" ht="18.3" customHeight="1" x14ac:dyDescent="0.3">
      <c r="A32" s="191" t="str">
        <f>IF(Karakterskema!C33=0,"",Karakterskema!A33)</f>
        <v/>
      </c>
      <c r="B32" s="196" t="str">
        <f>IF(Karakterskema!C33=0,"",Karakterskema!B33)</f>
        <v/>
      </c>
      <c r="C32" s="207" t="str">
        <f>IF(Karakterskema!C33=0,"",Karakterskema!C33)</f>
        <v/>
      </c>
      <c r="D32" s="181"/>
      <c r="E32" s="171"/>
      <c r="F32" s="172"/>
      <c r="G32" s="171"/>
      <c r="H32" s="172"/>
      <c r="I32" s="173"/>
      <c r="J32" s="170"/>
      <c r="K32" s="171"/>
      <c r="L32" s="172"/>
      <c r="M32" s="171"/>
      <c r="N32" s="172"/>
      <c r="O32" s="173"/>
      <c r="P32" s="165"/>
      <c r="Q32" s="166"/>
      <c r="R32" s="165"/>
      <c r="S32" s="165"/>
      <c r="T32" s="165"/>
      <c r="U32" s="166"/>
      <c r="V32" s="165"/>
      <c r="W32" s="165"/>
      <c r="X32" s="165"/>
      <c r="Y32" s="165"/>
      <c r="Z32" s="166"/>
      <c r="AA32" s="165"/>
      <c r="AB32" s="165"/>
      <c r="AC32" s="165"/>
      <c r="AD32" s="167"/>
      <c r="AE32" s="168"/>
      <c r="AF32" s="168"/>
    </row>
    <row r="33" spans="1:42" s="169" customFormat="1" ht="18.3" customHeight="1" x14ac:dyDescent="0.3">
      <c r="A33" s="191" t="str">
        <f>IF(Karakterskema!C34=0,"",Karakterskema!A34)</f>
        <v/>
      </c>
      <c r="B33" s="196" t="str">
        <f>IF(Karakterskema!C34=0,"",Karakterskema!B34)</f>
        <v/>
      </c>
      <c r="C33" s="207" t="str">
        <f>IF(Karakterskema!C34=0,"",Karakterskema!C34)</f>
        <v/>
      </c>
      <c r="D33" s="181"/>
      <c r="E33" s="171"/>
      <c r="F33" s="172"/>
      <c r="G33" s="171"/>
      <c r="H33" s="172"/>
      <c r="I33" s="173"/>
      <c r="J33" s="170"/>
      <c r="K33" s="171"/>
      <c r="L33" s="172"/>
      <c r="M33" s="171"/>
      <c r="N33" s="172"/>
      <c r="O33" s="173"/>
      <c r="U33" s="168"/>
      <c r="V33" s="168"/>
      <c r="W33" s="168"/>
      <c r="X33" s="168"/>
      <c r="Y33" s="168"/>
      <c r="Z33" s="168"/>
      <c r="AA33" s="168"/>
      <c r="AB33" s="168"/>
      <c r="AC33" s="168"/>
      <c r="AD33" s="168"/>
      <c r="AE33" s="168"/>
      <c r="AF33" s="168"/>
      <c r="AG33" s="168"/>
    </row>
    <row r="34" spans="1:42" s="169" customFormat="1" ht="18.3" customHeight="1" x14ac:dyDescent="0.3">
      <c r="A34" s="191" t="str">
        <f>IF(Karakterskema!C35=0,"",Karakterskema!A35)</f>
        <v/>
      </c>
      <c r="B34" s="196" t="str">
        <f>IF(Karakterskema!C35=0,"",Karakterskema!B35)</f>
        <v/>
      </c>
      <c r="C34" s="207" t="str">
        <f>IF(Karakterskema!C35=0,"",Karakterskema!C35)</f>
        <v/>
      </c>
      <c r="D34" s="181"/>
      <c r="E34" s="171"/>
      <c r="F34" s="172"/>
      <c r="G34" s="171"/>
      <c r="H34" s="172"/>
      <c r="I34" s="173"/>
      <c r="J34" s="170"/>
      <c r="K34" s="171"/>
      <c r="L34" s="172"/>
      <c r="M34" s="171"/>
      <c r="N34" s="172"/>
      <c r="O34" s="173"/>
      <c r="U34" s="168"/>
      <c r="V34" s="168"/>
      <c r="W34" s="168"/>
      <c r="X34" s="168"/>
      <c r="Y34" s="168"/>
      <c r="Z34" s="168"/>
      <c r="AA34" s="168"/>
      <c r="AB34" s="168"/>
      <c r="AC34" s="168"/>
      <c r="AD34" s="168"/>
      <c r="AE34" s="168"/>
      <c r="AF34" s="168"/>
      <c r="AG34" s="168"/>
    </row>
    <row r="35" spans="1:42" s="169" customFormat="1" ht="18.3" customHeight="1" x14ac:dyDescent="0.3">
      <c r="A35" s="191" t="str">
        <f>IF(Karakterskema!C36=0,"",Karakterskema!A36)</f>
        <v/>
      </c>
      <c r="B35" s="196" t="str">
        <f>IF(Karakterskema!C36=0,"",Karakterskema!B36)</f>
        <v/>
      </c>
      <c r="C35" s="207" t="str">
        <f>IF(Karakterskema!C36=0,"",Karakterskema!C36)</f>
        <v/>
      </c>
      <c r="D35" s="181"/>
      <c r="E35" s="171"/>
      <c r="F35" s="172"/>
      <c r="G35" s="171"/>
      <c r="H35" s="172"/>
      <c r="I35" s="173"/>
      <c r="J35" s="170"/>
      <c r="K35" s="171"/>
      <c r="L35" s="172"/>
      <c r="M35" s="171"/>
      <c r="N35" s="172"/>
      <c r="O35" s="173"/>
      <c r="U35" s="168"/>
      <c r="V35" s="168"/>
      <c r="W35" s="168"/>
      <c r="X35" s="168"/>
      <c r="Y35" s="168"/>
      <c r="Z35" s="168"/>
      <c r="AA35" s="168"/>
      <c r="AB35" s="168"/>
      <c r="AC35" s="168"/>
      <c r="AD35" s="168"/>
      <c r="AE35" s="168"/>
      <c r="AF35" s="168"/>
      <c r="AG35" s="168"/>
    </row>
    <row r="36" spans="1:42" s="169" customFormat="1" ht="18.3" customHeight="1" x14ac:dyDescent="0.3">
      <c r="A36" s="191" t="str">
        <f>IF(Karakterskema!C37=0,"",Karakterskema!A37)</f>
        <v/>
      </c>
      <c r="B36" s="196" t="str">
        <f>IF(Karakterskema!C37=0,"",Karakterskema!B37)</f>
        <v/>
      </c>
      <c r="C36" s="207" t="str">
        <f>IF(Karakterskema!C37=0,"",Karakterskema!C37)</f>
        <v/>
      </c>
      <c r="D36" s="181"/>
      <c r="E36" s="171"/>
      <c r="F36" s="172"/>
      <c r="G36" s="171"/>
      <c r="H36" s="172"/>
      <c r="I36" s="173"/>
      <c r="J36" s="170"/>
      <c r="K36" s="171"/>
      <c r="L36" s="172"/>
      <c r="M36" s="171"/>
      <c r="N36" s="172"/>
      <c r="O36" s="173"/>
      <c r="U36" s="168"/>
      <c r="V36" s="168"/>
      <c r="W36" s="168"/>
      <c r="X36" s="168"/>
      <c r="Y36" s="168"/>
      <c r="Z36" s="168"/>
      <c r="AA36" s="168"/>
      <c r="AB36" s="168"/>
      <c r="AC36" s="168"/>
      <c r="AD36" s="168"/>
      <c r="AE36" s="168"/>
      <c r="AF36" s="168"/>
      <c r="AG36" s="168"/>
    </row>
    <row r="37" spans="1:42" s="169" customFormat="1" ht="18.3" customHeight="1" x14ac:dyDescent="0.3">
      <c r="A37" s="191" t="str">
        <f>IF(Karakterskema!C38=0,"",Karakterskema!A38)</f>
        <v/>
      </c>
      <c r="B37" s="196" t="str">
        <f>IF(Karakterskema!C38=0,"",Karakterskema!B38)</f>
        <v/>
      </c>
      <c r="C37" s="207" t="str">
        <f>IF(Karakterskema!C38=0,"",Karakterskema!C38)</f>
        <v/>
      </c>
      <c r="D37" s="181"/>
      <c r="E37" s="171"/>
      <c r="F37" s="172"/>
      <c r="G37" s="171"/>
      <c r="H37" s="172"/>
      <c r="I37" s="173"/>
      <c r="J37" s="170"/>
      <c r="K37" s="171"/>
      <c r="L37" s="172"/>
      <c r="M37" s="171"/>
      <c r="N37" s="172"/>
      <c r="O37" s="173"/>
      <c r="U37" s="168"/>
      <c r="V37" s="168"/>
      <c r="W37" s="168"/>
      <c r="X37" s="168"/>
      <c r="Y37" s="168"/>
      <c r="Z37" s="168"/>
      <c r="AA37" s="168"/>
      <c r="AB37" s="168"/>
      <c r="AC37" s="168"/>
      <c r="AD37" s="168"/>
      <c r="AE37" s="168"/>
      <c r="AF37" s="168"/>
      <c r="AG37" s="168"/>
    </row>
    <row r="38" spans="1:42" s="169" customFormat="1" ht="18.3" customHeight="1" x14ac:dyDescent="0.3">
      <c r="A38" s="191" t="str">
        <f>IF(Karakterskema!C39=0,"",Karakterskema!A39)</f>
        <v/>
      </c>
      <c r="B38" s="196" t="str">
        <f>IF(Karakterskema!C39=0,"",Karakterskema!B39)</f>
        <v/>
      </c>
      <c r="C38" s="207" t="str">
        <f>IF(Karakterskema!C39=0,"",Karakterskema!C39)</f>
        <v/>
      </c>
      <c r="D38" s="181"/>
      <c r="E38" s="171"/>
      <c r="F38" s="172"/>
      <c r="G38" s="171"/>
      <c r="H38" s="172"/>
      <c r="I38" s="173"/>
      <c r="J38" s="170"/>
      <c r="K38" s="171"/>
      <c r="L38" s="172"/>
      <c r="M38" s="171"/>
      <c r="N38" s="172"/>
      <c r="O38" s="173"/>
      <c r="U38" s="168"/>
      <c r="V38" s="168"/>
      <c r="W38" s="168"/>
      <c r="X38" s="168"/>
      <c r="Y38" s="168"/>
      <c r="Z38" s="168"/>
      <c r="AA38" s="168"/>
      <c r="AB38" s="168"/>
      <c r="AC38" s="168"/>
      <c r="AD38" s="168"/>
      <c r="AE38" s="168"/>
      <c r="AF38" s="168"/>
      <c r="AG38" s="168"/>
    </row>
    <row r="39" spans="1:42" s="169" customFormat="1" ht="18.3" customHeight="1" x14ac:dyDescent="0.3">
      <c r="A39" s="191" t="str">
        <f>IF(Karakterskema!C40=0,"",Karakterskema!A40)</f>
        <v/>
      </c>
      <c r="B39" s="196" t="str">
        <f>IF(Karakterskema!C40=0,"",Karakterskema!B40)</f>
        <v/>
      </c>
      <c r="C39" s="207" t="str">
        <f>IF(Karakterskema!C40=0,"",Karakterskema!C40)</f>
        <v/>
      </c>
      <c r="D39" s="181"/>
      <c r="E39" s="171"/>
      <c r="F39" s="172"/>
      <c r="G39" s="171"/>
      <c r="H39" s="172"/>
      <c r="I39" s="173"/>
      <c r="J39" s="170"/>
      <c r="K39" s="171"/>
      <c r="L39" s="172"/>
      <c r="M39" s="171"/>
      <c r="N39" s="172"/>
      <c r="O39" s="173"/>
      <c r="U39" s="168"/>
      <c r="V39" s="168"/>
      <c r="W39" s="168"/>
      <c r="X39" s="168"/>
      <c r="Y39" s="168"/>
      <c r="Z39" s="168"/>
      <c r="AA39" s="168"/>
      <c r="AB39" s="168"/>
      <c r="AC39" s="168"/>
      <c r="AD39" s="168"/>
      <c r="AE39" s="168"/>
      <c r="AF39" s="168"/>
      <c r="AG39" s="168"/>
    </row>
    <row r="40" spans="1:42" s="169" customFormat="1" ht="18.3" customHeight="1" thickBot="1" x14ac:dyDescent="0.35">
      <c r="A40" s="191" t="str">
        <f>IF(Karakterskema!C41=0,"",Karakterskema!A41)</f>
        <v/>
      </c>
      <c r="B40" s="205" t="str">
        <f>IF(Karakterskema!C41=0,"",Karakterskema!B41)</f>
        <v/>
      </c>
      <c r="C40" s="208" t="str">
        <f>IF(Karakterskema!C41=0,"",Karakterskema!C41)</f>
        <v/>
      </c>
      <c r="D40" s="192"/>
      <c r="E40" s="175"/>
      <c r="F40" s="176"/>
      <c r="G40" s="175"/>
      <c r="H40" s="176"/>
      <c r="I40" s="177"/>
      <c r="J40" s="174"/>
      <c r="K40" s="175"/>
      <c r="L40" s="176"/>
      <c r="M40" s="175"/>
      <c r="N40" s="176"/>
      <c r="O40" s="177"/>
      <c r="U40" s="168"/>
      <c r="V40" s="168"/>
      <c r="W40" s="168"/>
      <c r="X40" s="168"/>
      <c r="Y40" s="168"/>
      <c r="Z40" s="168"/>
      <c r="AA40" s="168"/>
      <c r="AB40" s="168"/>
      <c r="AC40" s="168"/>
      <c r="AD40" s="168"/>
      <c r="AE40" s="168"/>
      <c r="AF40" s="168"/>
      <c r="AG40" s="168"/>
    </row>
    <row r="41" spans="1:42" ht="18.3" customHeight="1" x14ac:dyDescent="0.35">
      <c r="B41" s="178" t="s">
        <v>65</v>
      </c>
      <c r="C41" s="179">
        <f>C20</f>
        <v>44888</v>
      </c>
      <c r="D41" s="178" t="s">
        <v>81</v>
      </c>
      <c r="E41" s="83"/>
      <c r="F41" s="83"/>
      <c r="G41" s="83"/>
      <c r="H41" s="83"/>
      <c r="I41" s="83"/>
      <c r="J41" s="83"/>
      <c r="K41" s="83"/>
      <c r="L41" s="83"/>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row>
    <row r="42" spans="1:42" ht="18.3" customHeight="1" x14ac:dyDescent="0.3">
      <c r="B42" s="210" t="s">
        <v>65</v>
      </c>
      <c r="C42" s="211">
        <f>C41</f>
        <v>44888</v>
      </c>
      <c r="D42" s="210" t="s">
        <v>82</v>
      </c>
      <c r="E42" s="212"/>
      <c r="F42" s="209"/>
      <c r="G42" s="209"/>
      <c r="H42" s="209"/>
      <c r="I42" s="209"/>
      <c r="J42" s="209"/>
      <c r="K42" s="209"/>
      <c r="L42" s="209"/>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row>
    <row r="43" spans="1:42" ht="19.5" customHeight="1" x14ac:dyDescent="0.3">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row>
    <row r="44" spans="1:42" ht="19.5" customHeight="1" x14ac:dyDescent="0.3">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row>
    <row r="45" spans="1:42" x14ac:dyDescent="0.3">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row>
    <row r="46" spans="1:42" x14ac:dyDescent="0.3">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row>
    <row r="47" spans="1:42" x14ac:dyDescent="0.3">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row>
    <row r="48" spans="1:42" x14ac:dyDescent="0.3">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row>
    <row r="49" spans="16:42" x14ac:dyDescent="0.3">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row>
    <row r="50" spans="16:42" x14ac:dyDescent="0.3">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row>
    <row r="51" spans="16:42" x14ac:dyDescent="0.3">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row>
    <row r="52" spans="16:42" x14ac:dyDescent="0.3">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row>
    <row r="53" spans="16:42" x14ac:dyDescent="0.3">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row>
    <row r="54" spans="16:42" x14ac:dyDescent="0.3">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row>
    <row r="55" spans="16:42" x14ac:dyDescent="0.3">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row>
    <row r="56" spans="16:42" x14ac:dyDescent="0.3">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row>
    <row r="57" spans="16:42" x14ac:dyDescent="0.3">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row>
    <row r="58" spans="16:42" x14ac:dyDescent="0.3">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row>
    <row r="59" spans="16:42" x14ac:dyDescent="0.3">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row>
    <row r="60" spans="16:42" x14ac:dyDescent="0.3">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row>
    <row r="61" spans="16:42" x14ac:dyDescent="0.3">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row>
    <row r="62" spans="16:42" x14ac:dyDescent="0.3">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row>
    <row r="63" spans="16:42" x14ac:dyDescent="0.3">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row>
  </sheetData>
  <sheetProtection sheet="1" objects="1" scenarios="1"/>
  <mergeCells count="6">
    <mergeCell ref="I1:J1"/>
    <mergeCell ref="D2:I2"/>
    <mergeCell ref="J2:O2"/>
    <mergeCell ref="I22:J22"/>
    <mergeCell ref="D23:I23"/>
    <mergeCell ref="J23:O23"/>
  </mergeCells>
  <hyperlinks>
    <hyperlink ref="Q1" location="Karakterskema!A1" display="Karakterskema" xr:uid="{00000000-0004-0000-2100-000000000000}"/>
    <hyperlink ref="Q22" location="Karakterskema!A1" display="Karakterskema" xr:uid="{00000000-0004-0000-2100-000001000000}"/>
  </hyperlinks>
  <pageMargins left="0.7" right="0.7" top="0.75" bottom="0.75" header="0.3" footer="0.3"/>
  <pageSetup paperSize="9" orientation="landscape" horizontalDpi="300" verticalDpi="300" r:id="rId1"/>
  <headerFooter>
    <oddFooter>&amp;L
Udprint:
&amp;T
&amp;D&amp;CUdarbejdet af 
frsi</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FE5FC208A149840B7D6AB9AADA8638A" ma:contentTypeVersion="12" ma:contentTypeDescription="Opret et nyt dokument." ma:contentTypeScope="" ma:versionID="b53356f548d43b44a099bf4dee3c8285">
  <xsd:schema xmlns:xsd="http://www.w3.org/2001/XMLSchema" xmlns:xs="http://www.w3.org/2001/XMLSchema" xmlns:p="http://schemas.microsoft.com/office/2006/metadata/properties" xmlns:ns1="http://schemas.microsoft.com/sharepoint/v3" xmlns:ns3="6e355456-3fe2-4c33-8dcb-b4a3cfdbed44" targetNamespace="http://schemas.microsoft.com/office/2006/metadata/properties" ma:root="true" ma:fieldsID="18c6332c56f89705cb1915050d4416d8" ns1:_="" ns3:_="">
    <xsd:import namespace="http://schemas.microsoft.com/sharepoint/v3"/>
    <xsd:import namespace="6e355456-3fe2-4c33-8dcb-b4a3cfdbed4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1:_ip_UnifiedCompliancePolicyProperties" minOccurs="0"/>
                <xsd:element ref="ns1:_ip_UnifiedCompliancePolicyUIAction" minOccurs="0"/>
                <xsd:element ref="ns3:MediaServiceGenerationTime" minOccurs="0"/>
                <xsd:element ref="ns3:MediaServiceEventHashCode"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genskaber for Unified Compliance Policy" ma:hidden="true" ma:internalName="_ip_UnifiedCompliancePolicyProperties">
      <xsd:simpleType>
        <xsd:restriction base="dms:Note"/>
      </xsd:simpleType>
    </xsd:element>
    <xsd:element name="_ip_UnifiedCompliancePolicyUIAction" ma:index="15"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355456-3fe2-4c33-8dcb-b4a3cfdbed44"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DE6B62-2B8A-4349-BC9E-923685A60A35}">
  <ds:schemaRefs>
    <ds:schemaRef ds:uri="http://schemas.openxmlformats.org/package/2006/metadata/core-properties"/>
    <ds:schemaRef ds:uri="http://schemas.microsoft.com/office/infopath/2007/PartnerControls"/>
    <ds:schemaRef ds:uri="http://schemas.microsoft.com/sharepoint/v3"/>
    <ds:schemaRef ds:uri="http://purl.org/dc/elements/1.1/"/>
    <ds:schemaRef ds:uri="http://schemas.microsoft.com/office/2006/documentManagement/types"/>
    <ds:schemaRef ds:uri="http://www.w3.org/XML/1998/namespace"/>
    <ds:schemaRef ds:uri="http://purl.org/dc/terms/"/>
    <ds:schemaRef ds:uri="http://purl.org/dc/dcmitype/"/>
    <ds:schemaRef ds:uri="6e355456-3fe2-4c33-8dcb-b4a3cfdbed44"/>
    <ds:schemaRef ds:uri="http://schemas.microsoft.com/office/2006/metadata/properties"/>
  </ds:schemaRefs>
</ds:datastoreItem>
</file>

<file path=customXml/itemProps2.xml><?xml version="1.0" encoding="utf-8"?>
<ds:datastoreItem xmlns:ds="http://schemas.openxmlformats.org/officeDocument/2006/customXml" ds:itemID="{55932925-1509-4B00-9C31-50C9005CA64D}">
  <ds:schemaRefs>
    <ds:schemaRef ds:uri="http://schemas.microsoft.com/sharepoint/v3/contenttype/forms"/>
  </ds:schemaRefs>
</ds:datastoreItem>
</file>

<file path=customXml/itemProps3.xml><?xml version="1.0" encoding="utf-8"?>
<ds:datastoreItem xmlns:ds="http://schemas.openxmlformats.org/officeDocument/2006/customXml" ds:itemID="{1AE85BB7-7C40-41DA-A3C3-0BADC2F1E3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e355456-3fe2-4c33-8dcb-b4a3cfdbed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34</vt:i4>
      </vt:variant>
      <vt:variant>
        <vt:lpstr>Navngivne områder</vt:lpstr>
      </vt:variant>
      <vt:variant>
        <vt:i4>3</vt:i4>
      </vt:variant>
    </vt:vector>
  </HeadingPairs>
  <TitlesOfParts>
    <vt:vector size="37" baseType="lpstr">
      <vt:lpstr>Karakterskema</vt:lpstr>
      <vt:lpstr>Elev nr. 1</vt:lpstr>
      <vt:lpstr>Elev nr. 2</vt:lpstr>
      <vt:lpstr>Elev nr. 3</vt:lpstr>
      <vt:lpstr>Elev nr. 4</vt:lpstr>
      <vt:lpstr>Elev nr. 5</vt:lpstr>
      <vt:lpstr>Elev nr. 6</vt:lpstr>
      <vt:lpstr>Elev nr. 7</vt:lpstr>
      <vt:lpstr>Elev nr. 8</vt:lpstr>
      <vt:lpstr>Elev nr. 9</vt:lpstr>
      <vt:lpstr>Elev nr. 10</vt:lpstr>
      <vt:lpstr>Elev nr. 11</vt:lpstr>
      <vt:lpstr>Elev nr. 12</vt:lpstr>
      <vt:lpstr>Elev nr. 13</vt:lpstr>
      <vt:lpstr>Elev nr. 14</vt:lpstr>
      <vt:lpstr>Elev nr. 15</vt:lpstr>
      <vt:lpstr>Elev nr. 16</vt:lpstr>
      <vt:lpstr>Elev nr. 17</vt:lpstr>
      <vt:lpstr>Elev nr. 18</vt:lpstr>
      <vt:lpstr>Elev nr. 19</vt:lpstr>
      <vt:lpstr>Elev nr. 20</vt:lpstr>
      <vt:lpstr>Elev nr. 21</vt:lpstr>
      <vt:lpstr>Elev nr. 22</vt:lpstr>
      <vt:lpstr>Elev nr. 23</vt:lpstr>
      <vt:lpstr>Elev nr. 24</vt:lpstr>
      <vt:lpstr>Elev nr. 25</vt:lpstr>
      <vt:lpstr>Elev nr. 26</vt:lpstr>
      <vt:lpstr>Elev nr. 27</vt:lpstr>
      <vt:lpstr>Elev nr. 28</vt:lpstr>
      <vt:lpstr>Elev nr. 29</vt:lpstr>
      <vt:lpstr>Elev nr. 30</vt:lpstr>
      <vt:lpstr>Elev nr. 31</vt:lpstr>
      <vt:lpstr>Elev nr. 32</vt:lpstr>
      <vt:lpstr>Evaluering</vt:lpstr>
      <vt:lpstr>'Elev nr. 1'!Udskriftsområde</vt:lpstr>
      <vt:lpstr>Evaluering!Udskriftsområde</vt:lpstr>
      <vt:lpstr>Karakterskema!Udskriftsområde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frsi@techcollege.dk</dc:creator>
  <cp:lastModifiedBy>Frank Simonsen</cp:lastModifiedBy>
  <cp:lastPrinted>2022-11-23T18:28:57Z</cp:lastPrinted>
  <dcterms:created xsi:type="dcterms:W3CDTF">2014-08-20T19:18:40Z</dcterms:created>
  <dcterms:modified xsi:type="dcterms:W3CDTF">2022-11-23T18:34:20Z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0x010100EFE5FC208A149840B7D6AB9AADA8638A</vt:lpwstr>
  </property>
</Properties>
</file>